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updateLinks="never" codeName="ThisWorkbook"/>
  <mc:AlternateContent xmlns:mc="http://schemas.openxmlformats.org/markup-compatibility/2006">
    <mc:Choice Requires="x15">
      <x15ac:absPath xmlns:x15ac="http://schemas.microsoft.com/office/spreadsheetml/2010/11/ac" url="C:\Users\crabir\Documents\Program Files\ESP\Prescriptive\"/>
    </mc:Choice>
  </mc:AlternateContent>
  <xr:revisionPtr revIDLastSave="0" documentId="13_ncr:1_{3F007F2C-44F2-4C3F-975A-C0EB8E75F538}" xr6:coauthVersionLast="44" xr6:coauthVersionMax="44" xr10:uidLastSave="{00000000-0000-0000-0000-000000000000}"/>
  <workbookProtection workbookPassword="F209" lockStructure="1"/>
  <bookViews>
    <workbookView xWindow="-120" yWindow="-120" windowWidth="29040" windowHeight="16440" tabRatio="868" activeTab="1" xr2:uid="{00000000-000D-0000-FFFF-FFFF00000000}"/>
  </bookViews>
  <sheets>
    <sheet name="Cover" sheetId="53" r:id="rId1"/>
    <sheet name="Lighting" sheetId="52" r:id="rId2"/>
  </sheets>
  <definedNames>
    <definedName name="_2FT_T12_to_LED_tubes">Lighting!$AQ$4:$AQ$5</definedName>
    <definedName name="_2FT_T8_to_LED_tubes">Lighting!$AL$4:$AL$4</definedName>
    <definedName name="_3FT_T12_to_LED_tubes">Lighting!$AR$4:$AR$6</definedName>
    <definedName name="_3FT_T8_to_LED_tubes">Lighting!$AM$4:$AM$4</definedName>
    <definedName name="_4FT_T12_to_LED_tubes">Lighting!$AS$4:$AS$11</definedName>
    <definedName name="_4FT_T8_to_LED_tubes">Lighting!$AN$4:$AN$7</definedName>
    <definedName name="_8FT_T12_to_2x_4FT_LED_tubes">Lighting!$AT$4:$AT$9</definedName>
    <definedName name="_8FT_T12_to_LED_tubes">Lighting!$AU$4:$AU$9</definedName>
    <definedName name="_8FT_T8_to_2x_4FT_LED_tubes">Lighting!$AO$4:$AO$5</definedName>
    <definedName name="_8FT_T8_to_LED_tubes">Lighting!$AP$4:$AP$5</definedName>
    <definedName name="_xlnm._FilterDatabase" localSheetId="1" hidden="1">Lighting!$I$122:$P$306</definedName>
    <definedName name="Controls_Measures">Lighting!$AD$4:$AD$5</definedName>
    <definedName name="Daylight_Controls">Lighting!$AF$4:$AF$9</definedName>
    <definedName name="Delamping_Interior">Lighting!$S$4:$S$19</definedName>
    <definedName name="Exit_Sign">Lighting!$T$4</definedName>
    <definedName name="HID_to_T8_or_T5_Exterior">Lighting!$AC$4:$AC$19</definedName>
    <definedName name="Induction_Exterior">Lighting!$X$4:$X$23</definedName>
    <definedName name="Induction_Interior">Lighting!$W$4:$W$23</definedName>
    <definedName name="LED_Fixture_Exterior">Lighting!$Y$4:$Y$7</definedName>
    <definedName name="LED_Fixture_Interior">Lighting!$AX$4:$AX$7</definedName>
    <definedName name="LED_Lamp_Exterior">Lighting!$Z$4:$Z$6</definedName>
    <definedName name="LED_Lamp_Interior">Lighting!$AY$4:$AY$6</definedName>
    <definedName name="LED_Traffic_Lights">Lighting!$AW$4:$AW$7</definedName>
    <definedName name="LED_Tubes">Lighting!$AK$4:$AK$5</definedName>
    <definedName name="LED_Tubes_Exterior">Lighting!$V$4:$V$13</definedName>
    <definedName name="LED_Tubes_Interior">Lighting!$U$4:$U$13</definedName>
    <definedName name="Measure">Lighting!$R$4:$R$14</definedName>
    <definedName name="Occupancy_Sensor">Lighting!$AE$4:$AE$21</definedName>
    <definedName name="_xlnm.Print_Area" localSheetId="0">Cover!$A$1:$N$54</definedName>
    <definedName name="_xlnm.Print_Area" localSheetId="1">Lighting!$A$1:$O$119</definedName>
    <definedName name="Pulse_Start_Metal_Halide_Interior">Lighting!$AA$4:$AA$8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1" i="52" l="1"/>
  <c r="M79" i="52" l="1"/>
  <c r="M80" i="52"/>
  <c r="M81" i="52"/>
  <c r="M82" i="52"/>
  <c r="M83" i="52"/>
  <c r="M84" i="52"/>
  <c r="M85" i="52"/>
  <c r="M86" i="52"/>
  <c r="M87" i="52"/>
  <c r="M88" i="52"/>
  <c r="M89" i="52"/>
  <c r="M90" i="52"/>
  <c r="M91" i="52"/>
  <c r="M92" i="52"/>
  <c r="M78" i="52"/>
  <c r="O92" i="52"/>
  <c r="O91" i="52"/>
  <c r="O90" i="52"/>
  <c r="O89" i="52"/>
  <c r="O88" i="52"/>
  <c r="O87" i="52"/>
  <c r="O86" i="52"/>
  <c r="O85" i="52"/>
  <c r="O84" i="52"/>
  <c r="O83" i="52"/>
  <c r="O82" i="52"/>
  <c r="O81" i="52"/>
  <c r="O80" i="52"/>
  <c r="O79" i="52"/>
  <c r="N92" i="52"/>
  <c r="N91" i="52"/>
  <c r="N90" i="52"/>
  <c r="N89" i="52"/>
  <c r="N88" i="52"/>
  <c r="N87" i="52"/>
  <c r="N86" i="52"/>
  <c r="N85" i="52"/>
  <c r="N84" i="52"/>
  <c r="N83" i="52"/>
  <c r="N82" i="52"/>
  <c r="N81" i="52"/>
  <c r="N80" i="52"/>
  <c r="N79" i="52"/>
  <c r="O78" i="52"/>
  <c r="N78" i="52"/>
  <c r="M42" i="52"/>
  <c r="M41" i="52"/>
  <c r="M40" i="52"/>
  <c r="M39" i="52"/>
  <c r="M38" i="52"/>
  <c r="M37" i="52"/>
  <c r="M36" i="52"/>
  <c r="M35" i="52"/>
  <c r="M34" i="52"/>
  <c r="M33" i="52"/>
  <c r="M32" i="52"/>
  <c r="M31" i="52"/>
  <c r="M30" i="52"/>
  <c r="P42" i="52"/>
  <c r="P41" i="52"/>
  <c r="P40" i="52"/>
  <c r="P39" i="52"/>
  <c r="P38" i="52"/>
  <c r="P37" i="52"/>
  <c r="P36" i="52"/>
  <c r="P35" i="52"/>
  <c r="P34" i="52"/>
  <c r="P33" i="52"/>
  <c r="P32" i="52"/>
  <c r="P30" i="52"/>
  <c r="Q57" i="52"/>
  <c r="R57" i="52" s="1"/>
  <c r="Q58" i="52"/>
  <c r="R58" i="52" s="1"/>
  <c r="O58" i="52"/>
  <c r="Q59" i="52"/>
  <c r="R59" i="52" s="1"/>
  <c r="Q60" i="52"/>
  <c r="R60" i="52"/>
  <c r="Q61" i="52"/>
  <c r="R61" i="52" s="1"/>
  <c r="Q62" i="52"/>
  <c r="R62" i="52" s="1"/>
  <c r="Q63" i="52"/>
  <c r="R63" i="52" s="1"/>
  <c r="Q64" i="52"/>
  <c r="R64" i="52" s="1"/>
  <c r="Q65" i="52"/>
  <c r="R65" i="52" s="1"/>
  <c r="Q66" i="52"/>
  <c r="R66" i="52" s="1"/>
  <c r="Q67" i="52"/>
  <c r="R67" i="52" s="1"/>
  <c r="Q68" i="52"/>
  <c r="R68" i="52" s="1"/>
  <c r="Q69" i="52"/>
  <c r="R69" i="52" s="1"/>
  <c r="Q70" i="52"/>
  <c r="R70" i="52" s="1"/>
  <c r="Q71" i="52"/>
  <c r="R71" i="52" s="1"/>
  <c r="Q72" i="52"/>
  <c r="R72" i="52" s="1"/>
  <c r="Q73" i="52"/>
  <c r="R73" i="52" s="1"/>
  <c r="Q74" i="52"/>
  <c r="R74" i="52" s="1"/>
  <c r="Q55" i="52"/>
  <c r="R55" i="52" s="1"/>
  <c r="Q54" i="52"/>
  <c r="R54" i="52" s="1"/>
  <c r="Q53" i="52"/>
  <c r="R53" i="52"/>
  <c r="Q52" i="52"/>
  <c r="R52" i="52" s="1"/>
  <c r="Q51" i="52"/>
  <c r="R51" i="52" s="1"/>
  <c r="Q50" i="52"/>
  <c r="R50" i="52" s="1"/>
  <c r="Q49" i="52"/>
  <c r="R49" i="52" s="1"/>
  <c r="O49" i="52"/>
  <c r="Q48" i="52"/>
  <c r="R48" i="52" s="1"/>
  <c r="Q47" i="52"/>
  <c r="R47" i="52"/>
  <c r="Q46" i="52"/>
  <c r="R46" i="52" s="1"/>
  <c r="Q56" i="52"/>
  <c r="R56" i="52" s="1"/>
  <c r="S47" i="52"/>
  <c r="S48" i="52"/>
  <c r="S49" i="52"/>
  <c r="S50" i="52"/>
  <c r="S51" i="52"/>
  <c r="S52" i="52"/>
  <c r="S53" i="52"/>
  <c r="S54" i="52"/>
  <c r="S55" i="52"/>
  <c r="S56" i="52"/>
  <c r="S57" i="52"/>
  <c r="S58" i="52"/>
  <c r="S59" i="52"/>
  <c r="S60" i="52"/>
  <c r="S61" i="52"/>
  <c r="S62" i="52"/>
  <c r="S63" i="52"/>
  <c r="S64" i="52"/>
  <c r="S65" i="52"/>
  <c r="S66" i="52"/>
  <c r="S67" i="52"/>
  <c r="S68" i="52"/>
  <c r="S69" i="52"/>
  <c r="S70" i="52"/>
  <c r="S71" i="52"/>
  <c r="S72" i="52"/>
  <c r="S73" i="52"/>
  <c r="S74" i="52"/>
  <c r="S46" i="52"/>
  <c r="N71" i="52"/>
  <c r="N72" i="52"/>
  <c r="N73" i="52"/>
  <c r="N74" i="52"/>
  <c r="N47" i="52"/>
  <c r="N48" i="52"/>
  <c r="N49" i="52"/>
  <c r="N50" i="52"/>
  <c r="N51" i="52"/>
  <c r="N52" i="52"/>
  <c r="N53" i="52"/>
  <c r="N54" i="52"/>
  <c r="N55" i="52"/>
  <c r="N56" i="52"/>
  <c r="N57" i="52"/>
  <c r="N58" i="52"/>
  <c r="N59" i="52"/>
  <c r="N60" i="52"/>
  <c r="N61" i="52"/>
  <c r="N62" i="52"/>
  <c r="N63" i="52"/>
  <c r="N64" i="52"/>
  <c r="N65" i="52"/>
  <c r="N66" i="52"/>
  <c r="N67" i="52"/>
  <c r="N68" i="52"/>
  <c r="N69" i="52"/>
  <c r="N70" i="52"/>
  <c r="N46" i="52"/>
  <c r="O67" i="52"/>
  <c r="O68" i="52"/>
  <c r="O60" i="52"/>
  <c r="O61" i="52"/>
  <c r="O62" i="52"/>
  <c r="O63" i="52"/>
  <c r="O64" i="52"/>
  <c r="O65" i="52"/>
  <c r="O66" i="52"/>
  <c r="O69" i="52"/>
  <c r="O71" i="52"/>
  <c r="O72" i="52"/>
  <c r="O73" i="52"/>
  <c r="O74" i="52"/>
  <c r="M47" i="52"/>
  <c r="M48" i="52"/>
  <c r="M49" i="52"/>
  <c r="M50" i="52"/>
  <c r="M51" i="52"/>
  <c r="M52" i="52"/>
  <c r="M53" i="52"/>
  <c r="M54" i="52"/>
  <c r="M55" i="52"/>
  <c r="M56" i="52"/>
  <c r="M57" i="52"/>
  <c r="M58" i="52"/>
  <c r="M59" i="52"/>
  <c r="M60" i="52"/>
  <c r="M61" i="52"/>
  <c r="M62" i="52"/>
  <c r="M63" i="52"/>
  <c r="M64" i="52"/>
  <c r="M65" i="52"/>
  <c r="M66" i="52"/>
  <c r="M67" i="52"/>
  <c r="M68" i="52"/>
  <c r="M69" i="52"/>
  <c r="M70" i="52"/>
  <c r="M71" i="52"/>
  <c r="M72" i="52"/>
  <c r="M73" i="52"/>
  <c r="M74" i="52"/>
  <c r="M46" i="52"/>
  <c r="P74" i="52"/>
  <c r="P73" i="52"/>
  <c r="P72" i="52"/>
  <c r="P71" i="52"/>
  <c r="P70" i="52"/>
  <c r="P69" i="52"/>
  <c r="P68" i="52"/>
  <c r="P67" i="52"/>
  <c r="P66" i="52"/>
  <c r="P65" i="52"/>
  <c r="P64" i="52"/>
  <c r="P63" i="52"/>
  <c r="P62" i="52"/>
  <c r="P61" i="52"/>
  <c r="P60" i="52"/>
  <c r="P59" i="52"/>
  <c r="P58" i="52"/>
  <c r="P57" i="52"/>
  <c r="P56" i="52"/>
  <c r="P55" i="52"/>
  <c r="P54" i="52"/>
  <c r="P53" i="52"/>
  <c r="P52" i="52"/>
  <c r="P51" i="52"/>
  <c r="P50" i="52"/>
  <c r="P49" i="52"/>
  <c r="P48" i="52"/>
  <c r="P47" i="52"/>
  <c r="N31" i="52"/>
  <c r="N32" i="52"/>
  <c r="N33" i="52"/>
  <c r="N34" i="52"/>
  <c r="N35" i="52"/>
  <c r="N36" i="52"/>
  <c r="N37" i="52"/>
  <c r="N38" i="52"/>
  <c r="N39" i="52"/>
  <c r="N40" i="52"/>
  <c r="N41" i="52"/>
  <c r="N42" i="52"/>
  <c r="N30" i="52"/>
  <c r="P46" i="52"/>
  <c r="Q31" i="52"/>
  <c r="Q32" i="52"/>
  <c r="Q33" i="52"/>
  <c r="Q34" i="52"/>
  <c r="O34" i="52"/>
  <c r="Q35" i="52"/>
  <c r="Q36" i="52"/>
  <c r="Q37" i="52"/>
  <c r="Q38" i="52"/>
  <c r="O38" i="52"/>
  <c r="Q39" i="52"/>
  <c r="Q40" i="52"/>
  <c r="Q41" i="52"/>
  <c r="Q42" i="52"/>
  <c r="O42" i="52"/>
  <c r="Q30" i="52"/>
  <c r="AU4" i="52"/>
  <c r="AU5" i="52"/>
  <c r="AU6" i="52"/>
  <c r="AU7" i="52"/>
  <c r="AU8" i="52"/>
  <c r="AU9" i="52"/>
  <c r="Q79" i="52"/>
  <c r="Q80" i="52"/>
  <c r="Q81" i="52"/>
  <c r="Q82" i="52"/>
  <c r="Q83" i="52"/>
  <c r="Q84" i="52"/>
  <c r="Q85" i="52"/>
  <c r="Q86" i="52"/>
  <c r="Q87" i="52"/>
  <c r="Q88" i="52"/>
  <c r="Q89" i="52"/>
  <c r="Q90" i="52"/>
  <c r="Q91" i="52"/>
  <c r="Q92" i="52"/>
  <c r="Q78" i="52"/>
  <c r="O70" i="52"/>
  <c r="O47" i="52"/>
  <c r="O48" i="52"/>
  <c r="O51" i="52"/>
  <c r="O56" i="52"/>
  <c r="O55" i="52"/>
  <c r="O59" i="52"/>
  <c r="O57" i="52"/>
  <c r="O53" i="52"/>
  <c r="O52" i="52"/>
  <c r="O54" i="52"/>
  <c r="O50" i="52"/>
  <c r="O41" i="52"/>
  <c r="O37" i="52"/>
  <c r="O33" i="52"/>
  <c r="O36" i="52"/>
  <c r="O35" i="52"/>
  <c r="O32" i="52"/>
  <c r="O40" i="52"/>
  <c r="O39" i="52"/>
  <c r="O46" i="52" l="1"/>
  <c r="O30" i="52"/>
  <c r="O31" i="52"/>
  <c r="O95" i="5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Wetzel, Adrian</author>
  </authors>
  <commentList>
    <comment ref="L29" authorId="0" shapeId="0" xr:uid="{00000000-0006-0000-0100-000001000000}">
      <text>
        <r>
          <rPr>
            <sz val="9"/>
            <color indexed="81"/>
            <rFont val="Tahoma"/>
            <family val="2"/>
          </rPr>
          <t>When replacing 8FT lamps with 4FT LED tubes please enter quantities in multiples of 2.</t>
        </r>
      </text>
    </comment>
    <comment ref="O77" authorId="0" shapeId="0" xr:uid="{00000000-0006-0000-0100-000002000000}">
      <text>
        <r>
          <rPr>
            <sz val="9"/>
            <color indexed="81"/>
            <rFont val="Tahoma"/>
            <family val="2"/>
          </rPr>
          <t>Not to exceed $120 per daylighting control or $95 per occupancy sensor.</t>
        </r>
      </text>
    </comment>
  </commentList>
</comments>
</file>

<file path=xl/sharedStrings.xml><?xml version="1.0" encoding="utf-8"?>
<sst xmlns="http://schemas.openxmlformats.org/spreadsheetml/2006/main" count="678" uniqueCount="435">
  <si>
    <t>Office</t>
  </si>
  <si>
    <t>Restaurant</t>
  </si>
  <si>
    <t>Grocery</t>
  </si>
  <si>
    <t>Quantity</t>
  </si>
  <si>
    <t>Measure</t>
  </si>
  <si>
    <t>Project Completion Date</t>
  </si>
  <si>
    <t>Measure Specifications</t>
  </si>
  <si>
    <t>Look up Table</t>
  </si>
  <si>
    <t>Lighting Measure Incentives</t>
  </si>
  <si>
    <t>Occupancy_Sensor</t>
  </si>
  <si>
    <t>Daylight_Controls</t>
  </si>
  <si>
    <t>Exit_Sign</t>
  </si>
  <si>
    <t>Incentive Amount</t>
  </si>
  <si>
    <t xml:space="preserve">Incentive </t>
  </si>
  <si>
    <t>Replace-Incandescent</t>
  </si>
  <si>
    <t>Sidelighting - On/Off</t>
  </si>
  <si>
    <t>Sidelighting - Step</t>
  </si>
  <si>
    <t>Sidelighting - Continuous</t>
  </si>
  <si>
    <t>Skylighting - On/Off</t>
  </si>
  <si>
    <t>Skylighting - Step</t>
  </si>
  <si>
    <t>Skylighting - Continuous</t>
  </si>
  <si>
    <t xml:space="preserve">Lighting Total  </t>
  </si>
  <si>
    <t>Parking Garage Outdoor</t>
  </si>
  <si>
    <t>per lamp</t>
  </si>
  <si>
    <t>per sign</t>
  </si>
  <si>
    <t>K-12 School</t>
  </si>
  <si>
    <t>Miscellaneous</t>
  </si>
  <si>
    <t>Project Name:</t>
  </si>
  <si>
    <t>TEP EasySave Plus - Prescriptive Application</t>
  </si>
  <si>
    <t>.</t>
  </si>
  <si>
    <t>conn watt</t>
  </si>
  <si>
    <t>Public Assembly</t>
  </si>
  <si>
    <t>College/University</t>
  </si>
  <si>
    <t>Lighting Incentive Specifications &amp; Worksheet</t>
  </si>
  <si>
    <t>TEP Account #:</t>
  </si>
  <si>
    <t>Commercial Energy Solutions</t>
  </si>
  <si>
    <t>EasySave Plus</t>
  </si>
  <si>
    <t>Prescriptive Measures for Existing Facilities</t>
  </si>
  <si>
    <t>Submit application to:</t>
  </si>
  <si>
    <t>TEP Commercial Energy Solutions</t>
  </si>
  <si>
    <t>88 E Broadway Blvd</t>
  </si>
  <si>
    <t>Mail Stop HQW505</t>
  </si>
  <si>
    <t>PO Box 711, Tucson, AZ 85702</t>
  </si>
  <si>
    <t>Tel: 1-866-324-5506</t>
  </si>
  <si>
    <t>ces@tep.com</t>
  </si>
  <si>
    <t xml:space="preserve">Program updates will be posted at:  </t>
  </si>
  <si>
    <t>Application Process</t>
  </si>
  <si>
    <t>1. Submit a Pre-Notification Application.</t>
  </si>
  <si>
    <t>2. Install the qualified technology.</t>
  </si>
  <si>
    <t>3. Submit a complete, signed Final Application with all documentation.</t>
  </si>
  <si>
    <t>4. Receive incentive check within 6 weeks of Final Application approval.</t>
  </si>
  <si>
    <t>Lighting</t>
  </si>
  <si>
    <t>LED_Tubes</t>
  </si>
  <si>
    <t>400W HPS to 165W Induction</t>
  </si>
  <si>
    <t>Hotel/Motel: Common Areas</t>
  </si>
  <si>
    <t>Hotel/Motel: Guest Areas</t>
  </si>
  <si>
    <t>Medical: Inpatient</t>
  </si>
  <si>
    <t>Medical: Outpatient</t>
  </si>
  <si>
    <t>Industrial: 1 Shift</t>
  </si>
  <si>
    <t>Industrial: 2 Shifts</t>
  </si>
  <si>
    <t>Industrial: 3 Shifts</t>
  </si>
  <si>
    <t>Retail: Enclosed and Strip Malls</t>
  </si>
  <si>
    <t>Retail: Non-Mall</t>
  </si>
  <si>
    <t>Warehouse and Storage</t>
  </si>
  <si>
    <t>70W MH to 40W Induction</t>
  </si>
  <si>
    <t>100W MH to 55W Induction</t>
  </si>
  <si>
    <t>100W MH to 70W Induction</t>
  </si>
  <si>
    <t>100W MH to 85W Induction</t>
  </si>
  <si>
    <t>150W MH to 55W Induction</t>
  </si>
  <si>
    <t>150W MH to 70W Induction</t>
  </si>
  <si>
    <t>150W MH to 85W Induction</t>
  </si>
  <si>
    <t>150W MH to 100W Induction</t>
  </si>
  <si>
    <t>175W MH to 85W Induction</t>
  </si>
  <si>
    <t>175W MH to 100W Induction</t>
  </si>
  <si>
    <t>250W MH to 150W Induction</t>
  </si>
  <si>
    <t>250W MH to 165W Induction</t>
  </si>
  <si>
    <t>400W MH to 200W Induction</t>
  </si>
  <si>
    <t>1000W MH to 400W Induction</t>
  </si>
  <si>
    <t>150W HPS to 55W Induction</t>
  </si>
  <si>
    <t>150W HPS to 70W Induction</t>
  </si>
  <si>
    <t>250W HPS to 85W Induction</t>
  </si>
  <si>
    <t>250W HPS to 100W Induction</t>
  </si>
  <si>
    <t>400W HPS to 150W Induction</t>
  </si>
  <si>
    <t>Pulse_Start_Metal_Halide_Interior</t>
  </si>
  <si>
    <t>Pulse_Start_Metal_Halide_Exterior</t>
  </si>
  <si>
    <t>HID_to_T8_or_T5_Interior</t>
  </si>
  <si>
    <t>HID_to_T8_or_T5_Exterior</t>
  </si>
  <si>
    <t>150W MH to 125W PSMH</t>
  </si>
  <si>
    <t>150W MH to 2 Lamp T5</t>
  </si>
  <si>
    <t>250W MH to 175W PSMH</t>
  </si>
  <si>
    <t>250W MH to 3 Lamp T5</t>
  </si>
  <si>
    <t>400W MH to 250W PSMH</t>
  </si>
  <si>
    <t>400W MH to 4 Lamp T5</t>
  </si>
  <si>
    <t>750W MH to 400W PSMH</t>
  </si>
  <si>
    <t>750W MH to 6 Lamp T5</t>
  </si>
  <si>
    <t>1000W MH to 750W PSMH</t>
  </si>
  <si>
    <t>1000W MH to 8 Lamp T5</t>
  </si>
  <si>
    <t>150W MH to 2 Lamp T8</t>
  </si>
  <si>
    <t>250W MH to 3 Lamp T8</t>
  </si>
  <si>
    <t>400W MH to 6 Lamp T8</t>
  </si>
  <si>
    <t>750W MH to 12 Lamp T8</t>
  </si>
  <si>
    <t>1000W MH to 12 Lamp T8</t>
  </si>
  <si>
    <t>150W HPS to 2 Lamp T5</t>
  </si>
  <si>
    <t>250W HPS to 3 Lamp T5</t>
  </si>
  <si>
    <t>400W HPS to 4 Lamp T5</t>
  </si>
  <si>
    <t>150W HPS to 2 Lamp T8</t>
  </si>
  <si>
    <t>250W HPS to 3 Lamp T8</t>
  </si>
  <si>
    <t>400W HPS to 6 Lamp T8</t>
  </si>
  <si>
    <t>per fixture</t>
  </si>
  <si>
    <t>Sensor Quantity</t>
  </si>
  <si>
    <t>Connected Watts</t>
  </si>
  <si>
    <t>$20.00 per lamp</t>
  </si>
  <si>
    <t>Delamp 2' T12 Less than 10' above ground</t>
  </si>
  <si>
    <t>Delamp 3' T12 Less than 10' above ground</t>
  </si>
  <si>
    <t>Delamp 4' T12 Less than 10' above ground</t>
  </si>
  <si>
    <t>Delamp 8' T12 Less than 10' above ground</t>
  </si>
  <si>
    <t>Delamp 2' T8 Less than 10' above ground</t>
  </si>
  <si>
    <t>Delamp 3' T8 Less than 10' above ground</t>
  </si>
  <si>
    <t>Delamp 4' T8 Less than 10' above ground</t>
  </si>
  <si>
    <t>Delamp 8' T8 Less than 10' above ground</t>
  </si>
  <si>
    <t>Delamp 2' T12 More than 10' above ground</t>
  </si>
  <si>
    <t>Delamp 3' T12 More than 10' above ground</t>
  </si>
  <si>
    <t>Delamp 4' T12  More than 10' above ground</t>
  </si>
  <si>
    <t>Delamp 8' T12 More than 10' above ground</t>
  </si>
  <si>
    <t>Delamp 2' T8 More than 10' above ground</t>
  </si>
  <si>
    <t>Delamp 3' T8 More than 10' above ground</t>
  </si>
  <si>
    <t>Delamp 4' T8 More than 10' above ground</t>
  </si>
  <si>
    <t>Delamp 8' T8 More than 10' above ground</t>
  </si>
  <si>
    <t>Validation  Formulas</t>
  </si>
  <si>
    <t>Data Range Names for Lighting Measures</t>
  </si>
  <si>
    <t>=indirect(if(or(a19="Pulse_Start_Metal_Halide",a19="HID_to_T8_or_T5"),concatenate(a19,"_",c19),a19))</t>
  </si>
  <si>
    <t>Controls_Measures</t>
  </si>
  <si>
    <t>LED Lighting</t>
  </si>
  <si>
    <t>Incentive</t>
  </si>
  <si>
    <t>Daylight Controls and Occupancy Sensors</t>
  </si>
  <si>
    <t>Induction Lighting</t>
  </si>
  <si>
    <t>Miscellaneous Lighting</t>
  </si>
  <si>
    <t>Exit Sign</t>
  </si>
  <si>
    <t>2. All work shall be performed in accordance with all applicable professional standards and comply with all applicable federal, state, and local laws, ordinances,codes and regulations.</t>
  </si>
  <si>
    <t>Important Notes:</t>
  </si>
  <si>
    <t>Sensor Type or Area Usage Type</t>
  </si>
  <si>
    <t>LED &lt;= 50 Watts</t>
  </si>
  <si>
    <t>LED &gt; 50 Watts and &lt;=90 Watts</t>
  </si>
  <si>
    <t>LED &gt; 90 Watts and &lt;=150 Watts</t>
  </si>
  <si>
    <t>Description</t>
  </si>
  <si>
    <t>Incandescent_to_LED</t>
  </si>
  <si>
    <t>MH_to_LED</t>
  </si>
  <si>
    <t>HPS_to_LED</t>
  </si>
  <si>
    <t>Incandescent_to_LED_PAR</t>
  </si>
  <si>
    <t>=if(right(c66,11)="&gt; 100 Watts",f66&gt;100,f66&lt;=100)</t>
  </si>
  <si>
    <t>Incentive C: Col Old Lamp Wattage</t>
  </si>
  <si>
    <t>Incentive C: Col New Lamp Wattage</t>
  </si>
  <si>
    <t>=J66&lt;=.4*f66</t>
  </si>
  <si>
    <t>Incentive D: Col New Fixture Wattage</t>
  </si>
  <si>
    <t>https://www.youtube.com/watch?v=U3eWhRcTH0w</t>
  </si>
  <si>
    <t>minimum</t>
  </si>
  <si>
    <t>maximum</t>
  </si>
  <si>
    <t>LED &gt; 150 Watts</t>
  </si>
  <si>
    <t>=AND(F77&gt;VLOOKUP(C77,$U$66:$W$69,2,0),F77&lt;=VLOOKUP(C77,$U$66:$W$69,3,0))</t>
  </si>
  <si>
    <t>Lookup Table for formula for Incentive D: Col New Fixture Wattage</t>
  </si>
  <si>
    <t>You tube video with lesson on how to set up double vlookup formula for data validation</t>
  </si>
  <si>
    <t>Room by Room Survey Required</t>
  </si>
  <si>
    <t>Conditional Formatting formula</t>
  </si>
  <si>
    <t>=SUM($K$29:$L$41)+SUM($L$64:$L$72)+SUM($L$75:$L$81)+SUM($B$85:$B$97)&gt;=30</t>
  </si>
  <si>
    <r>
      <t>1.</t>
    </r>
    <r>
      <rPr>
        <b/>
        <i/>
        <sz val="11"/>
        <color indexed="10"/>
        <rFont val="Arial"/>
        <family val="2"/>
      </rPr>
      <t xml:space="preserve"> A room-by-room survey must be provided for projects over 30 fixtures and all delamping projects.</t>
    </r>
  </si>
  <si>
    <t>Reminder Flag to include Room by Room</t>
  </si>
  <si>
    <t xml:space="preserve">Measure type </t>
  </si>
  <si>
    <t>New LED Wattage</t>
  </si>
  <si>
    <t>Exit_SignReplace-Incandescent</t>
  </si>
  <si>
    <t>Pulse_Start_Metal_Halide_Interior150W MH to 125W PSMH</t>
  </si>
  <si>
    <t>Pulse_Start_Metal_Halide_Interior250W MH to 175W PSMH</t>
  </si>
  <si>
    <t>Pulse_Start_Metal_Halide_Interior400W MH to 250W PSMH</t>
  </si>
  <si>
    <t>Pulse_Start_Metal_Halide_Interior750W MH to 400W PSMH</t>
  </si>
  <si>
    <t>Pulse_Start_Metal_Halide_Interior1000W MH to 750W PSMH</t>
  </si>
  <si>
    <t>HID_to_T8_or_T5_Exterior150W MH to 2 Lamp T5</t>
  </si>
  <si>
    <t>HID_to_T8_or_T5_Exterior250W MH to 3 Lamp T5</t>
  </si>
  <si>
    <t>HID_to_T8_or_T5_Exterior400W MH to 4 Lamp T5</t>
  </si>
  <si>
    <t>HID_to_T8_or_T5_Exterior750W MH to 6 Lamp T5</t>
  </si>
  <si>
    <t>HID_to_T8_or_T5_Exterior1000W MH to 8 Lamp T5</t>
  </si>
  <si>
    <t>HID_to_T8_or_T5_Exterior150W MH to 2 Lamp T8</t>
  </si>
  <si>
    <t>HID_to_T8_or_T5_Exterior250W MH to 3 Lamp T8</t>
  </si>
  <si>
    <t>HID_to_T8_or_T5_Exterior400W MH to 6 Lamp T8</t>
  </si>
  <si>
    <t>HID_to_T8_or_T5_Exterior750W MH to 12 Lamp T8</t>
  </si>
  <si>
    <t>HID_to_T8_or_T5_Exterior1000W MH to 12 Lamp T8</t>
  </si>
  <si>
    <t>HID_to_T8_or_T5_Exterior150W HPS to 2 Lamp T5</t>
  </si>
  <si>
    <t>HID_to_T8_or_T5_Exterior250W HPS to 3 Lamp T5</t>
  </si>
  <si>
    <t>HID_to_T8_or_T5_Exterior400W HPS to 4 Lamp T5</t>
  </si>
  <si>
    <t>HID_to_T8_or_T5_Exterior150W HPS to 2 Lamp T8</t>
  </si>
  <si>
    <t>HID_to_T8_or_T5_Exterior250W HPS to 3 Lamp T8</t>
  </si>
  <si>
    <t>HID_to_T8_or_T5_Exterior400W HPS to 6 Lamp T8</t>
  </si>
  <si>
    <t>LED_Tubes_Interior</t>
  </si>
  <si>
    <t>LED_Tubes_Exterior</t>
  </si>
  <si>
    <t>Induction_Exterior</t>
  </si>
  <si>
    <t>LED_Fixture_Exterior</t>
  </si>
  <si>
    <t>LED_Lamp_Exterior</t>
  </si>
  <si>
    <t>Induction_Interior</t>
  </si>
  <si>
    <t>Delamping_InteriorDelamp 2' T12 Less than 10' above ground</t>
  </si>
  <si>
    <t>Delamping_InteriorDelamp 2' T12 More than 10' above ground</t>
  </si>
  <si>
    <t>Delamping_InteriorDelamp 3' T12 Less than 10' above ground</t>
  </si>
  <si>
    <t>Delamping_InteriorDelamp 3' T12 More than 10' above ground</t>
  </si>
  <si>
    <t>Delamping_InteriorDelamp 4' T12 Less than 10' above ground</t>
  </si>
  <si>
    <t>Delamping_InteriorDelamp 4' T12  More than 10' above ground</t>
  </si>
  <si>
    <t>Delamping_InteriorDelamp 8' T12 Less than 10' above ground</t>
  </si>
  <si>
    <t>Delamping_InteriorDelamp 8' T12 More than 10' above ground</t>
  </si>
  <si>
    <t>Delamping_InteriorDelamp 2' T8 Less than 10' above ground</t>
  </si>
  <si>
    <t>Delamping_InteriorDelamp 2' T8 More than 10' above ground</t>
  </si>
  <si>
    <t>Delamping_InteriorDelamp 3' T8 Less than 10' above ground</t>
  </si>
  <si>
    <t>Delamping_InteriorDelamp 3' T8 More than 10' above ground</t>
  </si>
  <si>
    <t>Delamping_InteriorDelamp 4' T8 Less than 10' above ground</t>
  </si>
  <si>
    <t>Delamping_InteriorDelamp 4' T8 More than 10' above ground</t>
  </si>
  <si>
    <t>Delamping_InteriorDelamp 8' T8 Less than 10' above ground</t>
  </si>
  <si>
    <t>Delamping_InteriorDelamp 8' T8 More than 10' above ground</t>
  </si>
  <si>
    <t>Delamping_Interior</t>
  </si>
  <si>
    <t>Induction_Exterior70W MH to 40W Induction</t>
  </si>
  <si>
    <t>Induction_Exterior100W MH to 55W Induction</t>
  </si>
  <si>
    <t>Induction_Exterior100W MH to 70W Induction</t>
  </si>
  <si>
    <t>Induction_Exterior100W MH to 85W Induction</t>
  </si>
  <si>
    <t>Induction_Exterior150W MH to 55W Induction</t>
  </si>
  <si>
    <t>Induction_Exterior150W MH to 70W Induction</t>
  </si>
  <si>
    <t>Induction_Exterior150W MH to 85W Induction</t>
  </si>
  <si>
    <t>Induction_Exterior150W MH to 100W Induction</t>
  </si>
  <si>
    <t>Induction_Exterior175W MH to 85W Induction</t>
  </si>
  <si>
    <t>Induction_Exterior175W MH to 100W Induction</t>
  </si>
  <si>
    <t>Induction_Exterior250W MH to 150W Induction</t>
  </si>
  <si>
    <t>Induction_Exterior250W MH to 165W Induction</t>
  </si>
  <si>
    <t>Induction_Exterior400W MH to 200W Induction</t>
  </si>
  <si>
    <t>Induction_Exterior1000W MH to 400W Induction</t>
  </si>
  <si>
    <t>Induction_Exterior150W HPS to 55W Induction</t>
  </si>
  <si>
    <t>Induction_Exterior150W HPS to 70W Induction</t>
  </si>
  <si>
    <t>Induction_Exterior250W HPS to 85W Induction</t>
  </si>
  <si>
    <t>Induction_Exterior250W HPS to 100W Induction</t>
  </si>
  <si>
    <t>Induction_Exterior400W HPS to 150W Induction</t>
  </si>
  <si>
    <t>Induction_Exterior400W HPS to 165W Induction</t>
  </si>
  <si>
    <t>Induction_Interior70W MH to 40W Induction</t>
  </si>
  <si>
    <t>Induction_Interior100W MH to 55W Induction</t>
  </si>
  <si>
    <t>Induction_Interior100W MH to 70W Induction</t>
  </si>
  <si>
    <t>Induction_Interior100W MH to 85W Induction</t>
  </si>
  <si>
    <t>Induction_Interior150W MH to 55W Induction</t>
  </si>
  <si>
    <t>Induction_Interior150W MH to 70W Induction</t>
  </si>
  <si>
    <t>Induction_Interior150W MH to 85W Induction</t>
  </si>
  <si>
    <t>Induction_Interior150W MH to 100W Induction</t>
  </si>
  <si>
    <t>Induction_Interior175W MH to 85W Induction</t>
  </si>
  <si>
    <t>Induction_Interior175W MH to 100W Induction</t>
  </si>
  <si>
    <t>Induction_Interior250W MH to 150W Induction</t>
  </si>
  <si>
    <t>Induction_Interior250W MH to 165W Induction</t>
  </si>
  <si>
    <t>Induction_Interior400W MH to 200W Induction</t>
  </si>
  <si>
    <t>Induction_Interior1000W MH to 400W Induction</t>
  </si>
  <si>
    <t>Induction_Interior150W HPS to 55W Induction</t>
  </si>
  <si>
    <t>Induction_Interior150W HPS to 70W Induction</t>
  </si>
  <si>
    <t>Induction_Interior250W HPS to 85W Induction</t>
  </si>
  <si>
    <t>Induction_Interior250W HPS to 100W Induction</t>
  </si>
  <si>
    <t>Induction_Interior400W HPS to 150W Induction</t>
  </si>
  <si>
    <t>Induction_Interior400W HPS to 165W Induction</t>
  </si>
  <si>
    <t>Daylight_ControlsSidelighting - On/Off</t>
  </si>
  <si>
    <t>Daylight_ControlsSidelighting - Step</t>
  </si>
  <si>
    <t>Daylight_ControlsSidelighting - Continuous</t>
  </si>
  <si>
    <t>Daylight_ControlsSkylighting - On/Off</t>
  </si>
  <si>
    <t>Daylight_ControlsSkylighting - Step</t>
  </si>
  <si>
    <t>Daylight_ControlsSkylighting - Continuous</t>
  </si>
  <si>
    <t>Occupancy_SensorParking Garage Outdoor</t>
  </si>
  <si>
    <t>Occupancy_SensorCollege/University</t>
  </si>
  <si>
    <t>Occupancy_SensorK-12 School</t>
  </si>
  <si>
    <t>Occupancy_SensorGrocery</t>
  </si>
  <si>
    <t>Occupancy_SensorHotel/Motel: Common Areas</t>
  </si>
  <si>
    <t>Occupancy_SensorHotel/Motel: Guest Areas</t>
  </si>
  <si>
    <t>Occupancy_SensorMedical: Inpatient</t>
  </si>
  <si>
    <t>Occupancy_SensorMedical: Outpatient</t>
  </si>
  <si>
    <t>Occupancy_SensorOffice</t>
  </si>
  <si>
    <t>Occupancy_SensorIndustrial: 1 Shift</t>
  </si>
  <si>
    <t>Occupancy_SensorIndustrial: 2 Shifts</t>
  </si>
  <si>
    <t>Occupancy_SensorIndustrial: 3 Shifts</t>
  </si>
  <si>
    <t>Occupancy_SensorRestaurant</t>
  </si>
  <si>
    <t>Occupancy_SensorRetail: Enclosed and Strip Malls</t>
  </si>
  <si>
    <t>Occupancy_SensorRetail: Non-Mall</t>
  </si>
  <si>
    <t>Occupancy_SensorWarehouse and Storage</t>
  </si>
  <si>
    <t>Occupancy_SensorPublic Assembly</t>
  </si>
  <si>
    <t>Occupancy_SensorMiscellaneous</t>
  </si>
  <si>
    <t>Per fixture</t>
  </si>
  <si>
    <t>Yellow Box: Click in box and select from drop down menu</t>
  </si>
  <si>
    <t>Green Box: requires a number to be entered</t>
  </si>
  <si>
    <t>White Box:  No entry required</t>
  </si>
  <si>
    <t>*Click here for Sensors</t>
  </si>
  <si>
    <t>*Click here to go back to top of page</t>
  </si>
  <si>
    <r>
      <t xml:space="preserve">Induction Lighting
</t>
    </r>
    <r>
      <rPr>
        <sz val="10"/>
        <rFont val="Arial"/>
        <family val="2"/>
      </rPr>
      <t>This measure consists of replacing existing metal halide (MH), mercury vapor (MV) or high pressure sodium (HPS) fixtures with new induction lighting fixtures. In addition, lamps must have a CRI ≥ 80, an expected life of 70,000 hours or greater, and must save at least 40% from the MH/HPS lamp wattage.</t>
    </r>
    <r>
      <rPr>
        <b/>
        <sz val="10"/>
        <rFont val="Arial"/>
        <family val="2"/>
      </rPr>
      <t xml:space="preserve">
</t>
    </r>
  </si>
  <si>
    <t>Page 3 of 3</t>
  </si>
  <si>
    <t>New
Wattage</t>
  </si>
  <si>
    <t>Page 2 of 3</t>
  </si>
  <si>
    <t>Min</t>
  </si>
  <si>
    <r>
      <t xml:space="preserve">MH/HPS to LED Fixtures </t>
    </r>
    <r>
      <rPr>
        <sz val="10"/>
        <rFont val="Calibri"/>
        <family val="2"/>
      </rPr>
      <t>≤</t>
    </r>
    <r>
      <rPr>
        <sz val="10"/>
        <rFont val="Arial"/>
        <family val="2"/>
      </rPr>
      <t xml:space="preserve"> 90 Watts</t>
    </r>
  </si>
  <si>
    <t>MH/HPS to LED Fixtures ≤ 150 Watts</t>
  </si>
  <si>
    <t>MH/HPS to LED Fixtures &gt; 150 Watts</t>
  </si>
  <si>
    <t>New Max</t>
  </si>
  <si>
    <t>Existing Max</t>
  </si>
  <si>
    <t>Existing Min</t>
  </si>
  <si>
    <t>New</t>
  </si>
  <si>
    <t>Existing</t>
  </si>
  <si>
    <t>Interior Pulse Start Metal Halide (PSMH)</t>
  </si>
  <si>
    <t>Interior Delamping</t>
  </si>
  <si>
    <r>
      <rPr>
        <b/>
        <sz val="10"/>
        <rFont val="Arial"/>
        <family val="2"/>
      </rPr>
      <t>Interior Delamping</t>
    </r>
    <r>
      <rPr>
        <sz val="10"/>
        <rFont val="Arial"/>
        <family val="2"/>
      </rPr>
      <t xml:space="preserve">
Delamping is the permanent removal of existing fluorescent lamps. Unused lamps, lamp holders, and ballasts must be permanently removed from the fixture to claim the delamping credit. This measure is applicable when retrofitting T12 to T8 or simply delamping a T8 fixture. It is not available for delamping a T12 fixture. Delamping incentives are only valid for interior fixtures. A Pre-Notification Application and pre-inspection are required for delamping projects.</t>
    </r>
  </si>
  <si>
    <t>Old Wattage</t>
  </si>
  <si>
    <t>Old Lamp Wattage</t>
  </si>
  <si>
    <t>New Lamp &lt; 20 Watts</t>
  </si>
  <si>
    <r>
      <t xml:space="preserve">New Lamp </t>
    </r>
    <r>
      <rPr>
        <sz val="10"/>
        <rFont val="Calibri"/>
        <family val="2"/>
      </rPr>
      <t>≥</t>
    </r>
    <r>
      <rPr>
        <sz val="10"/>
        <rFont val="Arial"/>
        <family val="2"/>
      </rPr>
      <t xml:space="preserve"> 20 Watts</t>
    </r>
  </si>
  <si>
    <t>Measure Type</t>
  </si>
  <si>
    <t>8FT_T8_to_2x_4FT_LED_tubes</t>
  </si>
  <si>
    <t>8FT_T12_to_2x_4FT_LED_tubes</t>
  </si>
  <si>
    <t xml:space="preserve">*Daylight and Occupancy Sensors have a maximum capped value. Please see the "Measure Specifications" on page 3. </t>
  </si>
  <si>
    <r>
      <rPr>
        <b/>
        <sz val="10"/>
        <rFont val="Arial"/>
        <family val="2"/>
      </rPr>
      <t>Interior Pulse Start Metal Halide (PSMH) Lighting</t>
    </r>
    <r>
      <rPr>
        <sz val="10"/>
        <rFont val="Arial"/>
        <family val="2"/>
      </rPr>
      <t xml:space="preserve">
This measure consists of replacing an existing probe start metal halide or high pressure sodium fixtures with a new PSMH fixture or hardwired PSMH retrofit kit of lower wattage than the existing fixture.  The retrofit kit or fixture must come with a matched lamp and electronic ballast to be eligible for the rebate.  Incentives for interior fixtures only.</t>
    </r>
  </si>
  <si>
    <r>
      <t xml:space="preserve">MH to </t>
    </r>
    <r>
      <rPr>
        <sz val="10"/>
        <rFont val="Calibri"/>
        <family val="2"/>
      </rPr>
      <t>&lt;</t>
    </r>
    <r>
      <rPr>
        <sz val="10"/>
        <rFont val="Arial"/>
        <family val="2"/>
      </rPr>
      <t xml:space="preserve"> 400W PSMH</t>
    </r>
  </si>
  <si>
    <r>
      <t xml:space="preserve">MH to </t>
    </r>
    <r>
      <rPr>
        <sz val="10"/>
        <rFont val="Calibri"/>
        <family val="2"/>
      </rPr>
      <t>≥</t>
    </r>
    <r>
      <rPr>
        <sz val="10"/>
        <rFont val="Arial"/>
        <family val="2"/>
      </rPr>
      <t xml:space="preserve"> 400W PSMH</t>
    </r>
  </si>
  <si>
    <t>$5.00 per lamp</t>
  </si>
  <si>
    <t>LED_Traffic_Lights</t>
  </si>
  <si>
    <t>8 inch 12V DC Red Wired</t>
  </si>
  <si>
    <t>12 inch 12V DC Red Wired</t>
  </si>
  <si>
    <t>LED_Traffic_Lights8 inch 12V DC Red Wired</t>
  </si>
  <si>
    <t>LED_Traffic_Lights12 inch 12V DC Red Wired</t>
  </si>
  <si>
    <t>Eight Inch LED Traffic Lights</t>
  </si>
  <si>
    <t>Twelve Inch LED Traffic Lights</t>
  </si>
  <si>
    <t>*Top of Page</t>
  </si>
  <si>
    <t>MH or HPS to ≤ 55W  Induction</t>
  </si>
  <si>
    <t>MH or HPS to ≤ 105W Induction</t>
  </si>
  <si>
    <t>MH or HPS to ≤ 170W Induction</t>
  </si>
  <si>
    <t>MH or HPS to &gt; 170W Induction</t>
  </si>
  <si>
    <t>12V DC Red, Wired</t>
  </si>
  <si>
    <t>_2FT_T8_to_LED_tubes</t>
  </si>
  <si>
    <t>_3FT_T8_to_LED_tubes</t>
  </si>
  <si>
    <t>_4FT_T8_to_LED_tubes</t>
  </si>
  <si>
    <t>_2FT_T12_to_LED_tubes</t>
  </si>
  <si>
    <t>_3FT_T12_to_LED_tubes</t>
  </si>
  <si>
    <t>_4FT_T12_to_LED_tubes</t>
  </si>
  <si>
    <t>_8FT_T8_to_2x_4Ft_LED_tubes</t>
  </si>
  <si>
    <t>_8FT_T12_to_2x_4Ft_LED_tubes</t>
  </si>
  <si>
    <t>LED_Tubes_Interior_2FT_T8_to_LED_tubes</t>
  </si>
  <si>
    <t>LED_Tubes_Interior_3FT_T8_to_LED_tubes</t>
  </si>
  <si>
    <t>LED_Tubes_Interior_4FT_T8_to_LED_tubes</t>
  </si>
  <si>
    <t>LED_Tubes_Interior_8FT_T8_to_2x_4Ft_LED_tubes</t>
  </si>
  <si>
    <t>LED_Tubes_Interior_2FT_T12_to_LED_tubes</t>
  </si>
  <si>
    <t>LED_Tubes_Interior_3FT_T12_to_LED_tubes</t>
  </si>
  <si>
    <t>LED_Tubes_Interior_4FT_T12_to_LED_tubes</t>
  </si>
  <si>
    <t>LED_Tubes_Interior_8FT_T12_to_2x_4Ft_LED_tubes</t>
  </si>
  <si>
    <t>LED_Tubes_Exterior_2FT_T8_to_LED_tubes</t>
  </si>
  <si>
    <t>LED_Tubes_Exterior_3FT_T8_to_LED_tubes</t>
  </si>
  <si>
    <t>LED_Tubes_Exterior_4FT_T8_to_LED_tubes</t>
  </si>
  <si>
    <t>LED_Tubes_Exterior_8FT_T8_to_2x_4Ft_LED_tubes</t>
  </si>
  <si>
    <t>LED_Tubes_Exterior_2FT_T12_to_LED_tubes</t>
  </si>
  <si>
    <t>LED_Tubes_Exterior_3FT_T12_to_LED_tubes</t>
  </si>
  <si>
    <t>LED_Tubes_Exterior_4FT_T12_to_LED_tubes</t>
  </si>
  <si>
    <t>LED_Tubes_Exterior_8FT_T12_to_2x_4Ft_LED_tubes</t>
  </si>
  <si>
    <t>2FT_T8_to_LED_tubes</t>
  </si>
  <si>
    <t>3FT_T8_to_LED_tubes</t>
  </si>
  <si>
    <t>4FT_T8_to_LED_tubes</t>
  </si>
  <si>
    <t>8FT_T8_to_LED_tubes</t>
  </si>
  <si>
    <t>2FT_T12_to_LED_tubes</t>
  </si>
  <si>
    <t>3FT_T12_to_LED_tubes</t>
  </si>
  <si>
    <t>4FT_T12_to_LED_tubes</t>
  </si>
  <si>
    <t>8FT_T12_to_LED_tubes</t>
  </si>
  <si>
    <r>
      <t xml:space="preserve">Lighting Measures Incentive Calculator: </t>
    </r>
    <r>
      <rPr>
        <b/>
        <sz val="14"/>
        <color indexed="10"/>
        <rFont val="Arial"/>
        <family val="2"/>
      </rPr>
      <t/>
    </r>
  </si>
  <si>
    <r>
      <rPr>
        <b/>
        <sz val="10"/>
        <rFont val="Arial"/>
        <family val="2"/>
      </rPr>
      <t>LED Traffic Lights</t>
    </r>
    <r>
      <rPr>
        <sz val="10"/>
        <rFont val="Arial"/>
        <family val="2"/>
      </rPr>
      <t xml:space="preserve">
This measure consists of replacing wired or screw-in incandescent traffic lamps with LED wired or screw-in lamps.  Only red and green lamps are eligible.</t>
    </r>
  </si>
  <si>
    <t>LED_Fixture_Interior</t>
  </si>
  <si>
    <t>LED_Lamp_Interior</t>
  </si>
  <si>
    <t>*Click here for all measures except for LED Tubes and Sensors</t>
  </si>
  <si>
    <r>
      <t xml:space="preserve">LED Linear </t>
    </r>
    <r>
      <rPr>
        <b/>
        <sz val="14"/>
        <color indexed="10"/>
        <rFont val="Arial"/>
        <family val="2"/>
      </rPr>
      <t>Tubes</t>
    </r>
    <r>
      <rPr>
        <b/>
        <sz val="14"/>
        <rFont val="Arial"/>
        <family val="2"/>
      </rPr>
      <t xml:space="preserve"> Incentive Calculator:</t>
    </r>
  </si>
  <si>
    <t>Daylight and Occupancy Sensors Incentive Calculator:</t>
  </si>
  <si>
    <r>
      <rPr>
        <b/>
        <sz val="10"/>
        <rFont val="Arial"/>
        <family val="2"/>
      </rPr>
      <t xml:space="preserve">Exit Signs
</t>
    </r>
    <r>
      <rPr>
        <sz val="10"/>
        <rFont val="Arial"/>
        <family val="2"/>
      </rPr>
      <t>High-efficiency exit signs must replace or retrofit an existing incandescent exit sign. Electroluminescent and light- emitting diode (LED) exit signs are eligible under this category. Non-electrified and remote exit signs are not eligible. All new exit signs or retrofit exit signs must be UL or ETL listed, have a minimum lifetime of ten years, and have an input wattage ≤ 5 watts.</t>
    </r>
  </si>
  <si>
    <t>Incandescent to LED A Lamp</t>
  </si>
  <si>
    <t>Incandescent PAR to LED PAR Lamp</t>
  </si>
  <si>
    <t>&lt;=400W MH/HPS to LED Lamp</t>
  </si>
  <si>
    <t>$35.00 per fixture</t>
  </si>
  <si>
    <t>&lt;=400W MH/HPS to T8/T5 Fixture</t>
  </si>
  <si>
    <t>HID (Metal Halide or High Pressure Sodium) to T8 or T5 (Exterior Only)</t>
  </si>
  <si>
    <t>750W MH to T8/T5 Fixture</t>
  </si>
  <si>
    <t>1000W MH to T8/T5 Fixture</t>
  </si>
  <si>
    <t>All Others Excluding Yellow</t>
  </si>
  <si>
    <t>8 inch All (Not Yellow or 12V DC Red)</t>
  </si>
  <si>
    <t>12 inch All (Not Yellow or 12V DC Red)</t>
  </si>
  <si>
    <t>LED_Traffic_Lights8 inch All (Not Yellow or 12V DC Red)</t>
  </si>
  <si>
    <t>LED_Traffic_Lights12 inch All (Not Yellow or 12V DC Red)</t>
  </si>
  <si>
    <t>Incandescent to LED A Lamps</t>
  </si>
  <si>
    <t>Incandescent to LED PAR Lamps</t>
  </si>
  <si>
    <t>LED_Lamp_InteriorIncandescent to LED A Lamps</t>
  </si>
  <si>
    <t>LED_Lamp_InteriorIncandescent to LED PAR Lamps</t>
  </si>
  <si>
    <t>LED_Lamp_Interior&lt;=400W MH/HPS to LED Lamp</t>
  </si>
  <si>
    <t>LED_Lamp_ExteriorIncandescent to LED A Lamps</t>
  </si>
  <si>
    <t>LED_Lamp_ExteriorIncandescent to LED PAR Lamps</t>
  </si>
  <si>
    <t>LED_Lamp_Exterior&lt;=400W MH/HPS to LED Lamp</t>
  </si>
  <si>
    <t>https://www.designlights.org/search/</t>
  </si>
  <si>
    <t>https://www.energystar.gov/productfinder/product/certified-light-bulbs</t>
  </si>
  <si>
    <t>https://www.energystar.gov/productfinder/product/certified-light-fixtures</t>
  </si>
  <si>
    <r>
      <rPr>
        <b/>
        <sz val="10"/>
        <rFont val="Arial"/>
        <family val="2"/>
      </rPr>
      <t>Exterior</t>
    </r>
    <r>
      <rPr>
        <sz val="10"/>
        <rFont val="Arial"/>
        <family val="2"/>
      </rPr>
      <t xml:space="preserve"> </t>
    </r>
    <r>
      <rPr>
        <b/>
        <sz val="10"/>
        <rFont val="Arial"/>
        <family val="2"/>
      </rPr>
      <t>HID to Linear Fluorescent Lighting</t>
    </r>
    <r>
      <rPr>
        <sz val="10"/>
        <rFont val="Arial"/>
        <family val="2"/>
      </rPr>
      <t xml:space="preserve">
This measure consists of replacing existing metal halide (MH) and high pressure sodium (HPS) fixtures with new fixtures with at least two high output T8 or T5 lamps along with high output electronic ballasts. Allowed combinations for existing MH/HPS fixtures are:
o 150 watts to 249 watts - replaced with either 2-lamp 4-foot linear fixtures or 4-lamp 2-foot linear fixtures.
o 250 watts to 399 watts should be replaced with 3-lamp linear fixtures.
o 400 watts to 749 watts should be replaced with 4-lamp T5HO or 6-lamp T8HO linear fixtures.
o 750 watts to 999 watts should be replaced with 6-lamp T5HO or two (2) 6-lamp T8HO linear fixtures.
o 1,000 watts or more should be replaced with two (2) 4-lamp T5HO linear fixtures.
All fixtures must have a reflector with a minimum of 90% reflectivity.  The new lamps must have a color rendering index (CRI) of ≥ 80.  The electronic ballasts must be high frequency (≥20 kHz), UL listed and warranted against defects for 5 years.  Ballasts must have a power factor (PF) of ≥0.90.  Ballasts for 4-foot lamps must have a total harmonic distortion (THD) of ≤20% at full light output.  Low Pressure Sodium (LPS) lamps are not eligible to be replaced under this prescriptive incentive.  Incentives for exterior fixtures only.
</t>
    </r>
  </si>
  <si>
    <r>
      <t xml:space="preserve">MH/HPS to LED Fixtures </t>
    </r>
    <r>
      <rPr>
        <sz val="10"/>
        <rFont val="Calibri"/>
        <family val="2"/>
      </rPr>
      <t>≤</t>
    </r>
    <r>
      <rPr>
        <sz val="10"/>
        <rFont val="Arial"/>
        <family val="2"/>
      </rPr>
      <t xml:space="preserve"> 50 Watts</t>
    </r>
  </si>
  <si>
    <t>MH/HPS to LED Fixture &lt;=50W</t>
  </si>
  <si>
    <t>MH/HPS to LED Fixture &lt;=90W</t>
  </si>
  <si>
    <t>MH/HPS to LED Fixture &lt;=150W</t>
  </si>
  <si>
    <t>MH/HPS to LED Fixture &gt;150W</t>
  </si>
  <si>
    <t>LED_Fixture_InteriorMH/HPS to LED Fixture &lt;=50W</t>
  </si>
  <si>
    <t>LED_Fixture_InteriorMH/HPS to LED Fixture &lt;=90W</t>
  </si>
  <si>
    <t>LED_Fixture_InteriorMH/HPS to LED Fixture &lt;=150W</t>
  </si>
  <si>
    <t>LED_Fixture_InteriorMH/HPS to LED Fixture &gt;150W</t>
  </si>
  <si>
    <t>LED_Fixture_ExteriorMH/HPS to LED Fixture &lt;=50W</t>
  </si>
  <si>
    <t>LED_Fixture_ExteriorMH/HPS to LED Fixture &lt;=90W</t>
  </si>
  <si>
    <t>LED_Fixture_ExteriorMH/HPS to LED Fixture &lt;=150W</t>
  </si>
  <si>
    <t>LED_Fixture_ExteriorMH/HPS to LED Fixture &gt;150W</t>
  </si>
  <si>
    <t>www.tepcommercialenergysolutions.com</t>
  </si>
  <si>
    <r>
      <rPr>
        <b/>
        <sz val="10"/>
        <rFont val="Arial"/>
        <family val="2"/>
      </rPr>
      <t>LED Lighting</t>
    </r>
    <r>
      <rPr>
        <sz val="10"/>
        <rFont val="Arial"/>
        <family val="2"/>
      </rPr>
      <t xml:space="preserve">
LED screw-in lamps must replace incandescent or halogen lamps on a one-for-one basis.  Reflector lamps must be R, BR or PAR series. It is expected that a wattage reduction of 50% for screw-in LED lamps be achieved to obtain a rebate.  Linear LED lamps may replace existing 2ft, 3ft, 4ft or 8ft T12 or T8 lamps. It is expected that a wattage reduction of 35% for linear LED lamps be achieved to obtain a rebate. Metal halide and high pressure sodium fixtures may be retrofitted with appropriate LED lamps or replaced with an appropriate LED fixture. It is expected that a wattage reduction of 50% for LED fixtures be achieved to receive a rebate.  All LED lamps, linear tubes or fixtures must be either listed as a qualified product with DesignLights Consortium or Energy Star certified.
</t>
    </r>
  </si>
  <si>
    <t>T12 or T8 to LED Linear Tube 2', 3' &amp; 4'
T12 or T8 to LED Linear Tube 8'</t>
  </si>
  <si>
    <t>$6.50 per lamp
$9.50 per lamp</t>
  </si>
  <si>
    <r>
      <t>Lighting Incentive Specifications &amp; Worksheet</t>
    </r>
    <r>
      <rPr>
        <b/>
        <sz val="20"/>
        <color indexed="10"/>
        <rFont val="Arial"/>
        <family val="2"/>
      </rPr>
      <t xml:space="preserve"> </t>
    </r>
  </si>
  <si>
    <t>Rebates cannot exceed 50% of the incremental measure cost.</t>
  </si>
  <si>
    <r>
      <rPr>
        <b/>
        <sz val="10"/>
        <rFont val="Arial"/>
        <family val="2"/>
      </rPr>
      <t xml:space="preserve">Occupancy Sensors (Wall Box and Ceiling Mount)
</t>
    </r>
    <r>
      <rPr>
        <sz val="10"/>
        <rFont val="Arial"/>
        <family val="2"/>
      </rPr>
      <t>Only passive infrared and/or ultrasonic detectors are eligible. Wall box and wall-, ceiling-, or fixture- mounted sensors must be hardwired to control interior lighting fixtures.  Occupancy sensor incentives are capped at $65 per sensor.</t>
    </r>
  </si>
  <si>
    <r>
      <rPr>
        <b/>
        <sz val="10"/>
        <rFont val="Arial"/>
        <family val="2"/>
      </rPr>
      <t xml:space="preserve">Daylighting Controls
</t>
    </r>
    <r>
      <rPr>
        <sz val="10"/>
        <rFont val="Arial"/>
        <family val="2"/>
      </rPr>
      <t>Eligible controls shall consist of a photosensor that controls on/off, stepped, or continuous dimming ballasts.  The on/off controller should turn off artificial lighting when the interior illuminance meets the desired indoor lighting level. The stepped controller generally dims the artificial lighting 50% when the interior illuminance levels reach 50% (example for a 2-step controller) of the desired lighting levels. Continuous or dimming controllers dim artificial lighting proportional to the available ambient light. All types of daylight sensor controls are required to be commissioned in order to ensure proper sensor calibration and energy savings.  Systems that allow on/off overrides are not eligible.  A manufacturer's specification sheet must accompany the application. Daylighting control incentives are capped at $95 per control.</t>
    </r>
  </si>
  <si>
    <t>$7.50 per lamp</t>
  </si>
  <si>
    <t>$45.00 per lamp</t>
  </si>
  <si>
    <t>$90.00 per fixture</t>
  </si>
  <si>
    <t>$105.00 per fixture</t>
  </si>
  <si>
    <t>$190.00 per fixture</t>
  </si>
  <si>
    <t>$80.00 per fixture</t>
  </si>
  <si>
    <t>$120.00 per fixture</t>
  </si>
  <si>
    <t>$140.00 per fixture</t>
  </si>
  <si>
    <t>$90.00 per lamp</t>
  </si>
  <si>
    <t>$120.00 per lamp</t>
  </si>
  <si>
    <t>$50.00 per sign</t>
  </si>
  <si>
    <t>$0.12 per connected watt*</t>
  </si>
  <si>
    <t>$70.00 per fixture</t>
  </si>
  <si>
    <t>$85.00 per fixture</t>
  </si>
  <si>
    <t>$165.00 per fixture</t>
  </si>
  <si>
    <t>$25.00 per lamp</t>
  </si>
  <si>
    <t>_8FT_T8_to_8FT_LED_tubes</t>
  </si>
  <si>
    <t>2020 Rebate Application</t>
  </si>
  <si>
    <t>_8FT_T8_to_LED_tubes</t>
  </si>
  <si>
    <t>_8FT_T12_to_LED_tubes</t>
  </si>
  <si>
    <t>LED_Tubes_Exterior_8FT_T12_to_LED_tubes</t>
  </si>
  <si>
    <t>LED_Tubes_Exterior_8FT_T8_to_LED_tubes</t>
  </si>
  <si>
    <t>LED_Tubes_Interior_8FT_T12_to_LED_tubes</t>
  </si>
  <si>
    <t>LED_Tubes_Interior_8FT_T8_to_LED_tubes</t>
  </si>
  <si>
    <t>Last Modified: 04/28/2020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</si>
</sst>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
    <numFmt numFmtId="165" formatCode="&quot;$&quot;#,##0.00"/>
    <numFmt numFmtId="166" formatCode="[$-409]mmmm\ d\,\ yyyy;@"/>
  </numFmts>
  <fonts count="47" x14ac:knownFonts="1">
    <font>
      <sz val="10"/>
      <name val="Arial"/>
    </font>
    <font>
      <b/>
      <sz val="10"/>
      <name val="Arial"/>
      <family val="2"/>
    </font>
    <font>
      <sz val="10"/>
      <name val="Arial"/>
      <family val="2"/>
    </font>
    <font>
      <b/>
      <sz val="22"/>
      <name val="Arial"/>
      <family val="2"/>
    </font>
    <font>
      <sz val="11.5"/>
      <name val="Arial"/>
      <family val="2"/>
    </font>
    <font>
      <sz val="11.5"/>
      <color indexed="8"/>
      <name val="Arial"/>
      <family val="2"/>
    </font>
    <font>
      <b/>
      <sz val="12"/>
      <name val="Arial"/>
      <family val="2"/>
    </font>
    <font>
      <sz val="10"/>
      <color indexed="8"/>
      <name val="Arial"/>
      <family val="2"/>
    </font>
    <font>
      <b/>
      <sz val="14"/>
      <name val="Arial"/>
      <family val="2"/>
    </font>
    <font>
      <sz val="9"/>
      <name val="Arial"/>
      <family val="2"/>
    </font>
    <font>
      <i/>
      <sz val="9"/>
      <name val="Arial"/>
      <family val="2"/>
    </font>
    <font>
      <b/>
      <sz val="10"/>
      <color indexed="8"/>
      <name val="Arial"/>
      <family val="2"/>
    </font>
    <font>
      <sz val="8"/>
      <name val="Arial"/>
      <family val="2"/>
    </font>
    <font>
      <b/>
      <sz val="24"/>
      <name val="Arial"/>
      <family val="2"/>
    </font>
    <font>
      <sz val="8"/>
      <name val="Helv"/>
    </font>
    <font>
      <u/>
      <sz val="22"/>
      <name val="Arial"/>
      <family val="2"/>
    </font>
    <font>
      <b/>
      <sz val="11"/>
      <name val="Calibri"/>
      <family val="2"/>
    </font>
    <font>
      <b/>
      <sz val="26"/>
      <name val="Arial"/>
      <family val="2"/>
    </font>
    <font>
      <b/>
      <sz val="18"/>
      <name val="Arial"/>
      <family val="2"/>
    </font>
    <font>
      <u/>
      <sz val="18"/>
      <name val="Arial"/>
      <family val="2"/>
    </font>
    <font>
      <b/>
      <i/>
      <sz val="12"/>
      <name val="Arial"/>
      <family val="2"/>
    </font>
    <font>
      <sz val="11"/>
      <name val="Arial"/>
      <family val="2"/>
    </font>
    <font>
      <b/>
      <sz val="16"/>
      <name val="Arial"/>
      <family val="2"/>
    </font>
    <font>
      <i/>
      <sz val="10"/>
      <name val="Arial"/>
      <family val="2"/>
    </font>
    <font>
      <i/>
      <sz val="11"/>
      <name val="Arial"/>
      <family val="2"/>
    </font>
    <font>
      <b/>
      <sz val="9.8000000000000007"/>
      <name val="Arial"/>
      <family val="2"/>
    </font>
    <font>
      <b/>
      <i/>
      <sz val="11"/>
      <name val="Arial"/>
      <family val="2"/>
    </font>
    <font>
      <b/>
      <i/>
      <sz val="11"/>
      <color indexed="10"/>
      <name val="Arial"/>
      <family val="2"/>
    </font>
    <font>
      <b/>
      <sz val="14"/>
      <color indexed="10"/>
      <name val="Arial"/>
      <family val="2"/>
    </font>
    <font>
      <sz val="10"/>
      <name val="Calibri"/>
      <family val="2"/>
    </font>
    <font>
      <sz val="9"/>
      <color indexed="81"/>
      <name val="Tahoma"/>
      <family val="2"/>
    </font>
    <font>
      <sz val="10"/>
      <name val="Arial"/>
      <family val="2"/>
    </font>
    <font>
      <b/>
      <sz val="20"/>
      <name val="Arial"/>
      <family val="2"/>
    </font>
    <font>
      <sz val="24"/>
      <name val="Arial"/>
      <family val="2"/>
    </font>
    <font>
      <b/>
      <sz val="20"/>
      <color indexed="10"/>
      <name val="Arial"/>
      <family val="2"/>
    </font>
    <font>
      <u/>
      <sz val="10"/>
      <color theme="10"/>
      <name val="Arial"/>
      <family val="2"/>
    </font>
    <font>
      <sz val="10"/>
      <color rgb="FF00B050"/>
      <name val="Arial"/>
      <family val="2"/>
    </font>
    <font>
      <b/>
      <sz val="10"/>
      <color rgb="FF00B050"/>
      <name val="Arial"/>
      <family val="2"/>
    </font>
    <font>
      <sz val="10"/>
      <color rgb="FFFF0000"/>
      <name val="Arial"/>
      <family val="2"/>
    </font>
    <font>
      <sz val="8"/>
      <color rgb="FF00B050"/>
      <name val="Helv"/>
    </font>
    <font>
      <b/>
      <sz val="14"/>
      <color theme="1"/>
      <name val="Arial"/>
      <family val="2"/>
    </font>
    <font>
      <b/>
      <sz val="14"/>
      <color theme="0"/>
      <name val="Arial"/>
      <family val="2"/>
    </font>
    <font>
      <sz val="22"/>
      <color rgb="FF0000FF"/>
      <name val="Arial"/>
      <family val="2"/>
    </font>
    <font>
      <sz val="18"/>
      <color rgb="FF0000FF"/>
      <name val="Arial"/>
      <family val="2"/>
    </font>
    <font>
      <u/>
      <sz val="12"/>
      <color theme="10"/>
      <name val="Arial"/>
      <family val="2"/>
    </font>
    <font>
      <b/>
      <i/>
      <sz val="14"/>
      <color theme="0"/>
      <name val="Arial"/>
      <family val="2"/>
    </font>
    <font>
      <b/>
      <u/>
      <sz val="10"/>
      <color rgb="FF0000FF"/>
      <name val="Arial"/>
      <family val="2"/>
    </font>
  </fonts>
  <fills count="1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theme="0"/>
        <bgColor indexed="64"/>
      </patternFill>
    </fill>
    <fill>
      <patternFill patternType="solid">
        <fgColor rgb="FFC0C0C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BDDE3"/>
        <bgColor indexed="64"/>
      </patternFill>
    </fill>
    <fill>
      <patternFill patternType="solid">
        <fgColor rgb="FF99CCFF"/>
        <bgColor indexed="64"/>
      </patternFill>
    </fill>
    <fill>
      <patternFill patternType="solid">
        <fgColor rgb="FFFFFFCC"/>
        <bgColor indexed="64"/>
      </patternFill>
    </fill>
    <fill>
      <patternFill patternType="solid">
        <fgColor rgb="FFEBF1DE"/>
        <bgColor indexed="64"/>
      </patternFill>
    </fill>
    <fill>
      <patternFill patternType="solid">
        <fgColor rgb="FF0070C0"/>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s>
  <cellStyleXfs count="4">
    <xf numFmtId="0" fontId="0" fillId="0" borderId="0">
      <alignment horizontal="left"/>
    </xf>
    <xf numFmtId="44" fontId="31" fillId="0" borderId="0" applyFont="0" applyFill="0" applyBorder="0" applyAlignment="0" applyProtection="0"/>
    <xf numFmtId="0" fontId="35" fillId="0" borderId="0" applyNumberFormat="0" applyFill="0" applyBorder="0" applyAlignment="0" applyProtection="0">
      <alignment horizontal="left"/>
    </xf>
    <xf numFmtId="0" fontId="2" fillId="0" borderId="0">
      <alignment horizontal="left"/>
    </xf>
  </cellStyleXfs>
  <cellXfs count="274">
    <xf numFmtId="0" fontId="0" fillId="0" borderId="0" xfId="0">
      <alignment horizontal="left"/>
    </xf>
    <xf numFmtId="0" fontId="5" fillId="5" borderId="0" xfId="0" applyFont="1" applyFill="1" applyBorder="1" applyAlignment="1" applyProtection="1">
      <alignment vertical="center" wrapText="1"/>
      <protection hidden="1"/>
    </xf>
    <xf numFmtId="8" fontId="5" fillId="5" borderId="0" xfId="0" applyNumberFormat="1" applyFont="1" applyFill="1" applyBorder="1" applyAlignment="1" applyProtection="1">
      <alignment horizontal="center" vertical="center" wrapText="1"/>
      <protection hidden="1"/>
    </xf>
    <xf numFmtId="0" fontId="6" fillId="5" borderId="0" xfId="0" applyFont="1" applyFill="1" applyBorder="1" applyAlignment="1" applyProtection="1">
      <alignment horizontal="right" vertical="center"/>
      <protection hidden="1"/>
    </xf>
    <xf numFmtId="0" fontId="6" fillId="5" borderId="0" xfId="0" applyFont="1" applyFill="1" applyBorder="1" applyAlignment="1" applyProtection="1">
      <alignment vertical="center"/>
      <protection hidden="1"/>
    </xf>
    <xf numFmtId="0" fontId="1" fillId="6" borderId="1" xfId="0" applyFont="1" applyFill="1" applyBorder="1" applyAlignment="1" applyProtection="1">
      <alignment vertical="center" wrapText="1"/>
      <protection hidden="1"/>
    </xf>
    <xf numFmtId="0" fontId="2" fillId="2" borderId="0" xfId="3" applyFont="1" applyFill="1" applyProtection="1">
      <alignment horizontal="left"/>
    </xf>
    <xf numFmtId="0" fontId="2" fillId="2" borderId="0" xfId="3" applyFont="1" applyFill="1">
      <alignment horizontal="left"/>
    </xf>
    <xf numFmtId="0" fontId="2" fillId="3" borderId="0" xfId="3" applyFill="1">
      <alignment horizontal="left"/>
    </xf>
    <xf numFmtId="0" fontId="16" fillId="3" borderId="0" xfId="3" applyFont="1" applyFill="1" applyAlignment="1">
      <alignment horizontal="left" vertical="center"/>
    </xf>
    <xf numFmtId="0" fontId="2" fillId="2" borderId="0" xfId="3" applyFont="1" applyFill="1" applyBorder="1">
      <alignment horizontal="left"/>
    </xf>
    <xf numFmtId="0" fontId="2" fillId="2" borderId="0" xfId="3" applyFont="1" applyFill="1" applyBorder="1" applyAlignment="1">
      <alignment vertical="top" wrapText="1"/>
    </xf>
    <xf numFmtId="0" fontId="1" fillId="2" borderId="0" xfId="3" applyFont="1" applyFill="1" applyBorder="1" applyAlignment="1">
      <alignment horizontal="left" vertical="top"/>
    </xf>
    <xf numFmtId="0" fontId="2" fillId="2" borderId="0" xfId="3" applyFont="1" applyFill="1" applyBorder="1" applyAlignment="1">
      <alignment horizontal="left" vertical="top"/>
    </xf>
    <xf numFmtId="0" fontId="2" fillId="2" borderId="0" xfId="3" applyFont="1" applyFill="1" applyProtection="1">
      <alignment horizontal="left"/>
      <protection hidden="1"/>
    </xf>
    <xf numFmtId="0" fontId="2" fillId="2" borderId="0" xfId="3" applyFont="1" applyFill="1" applyAlignment="1" applyProtection="1">
      <protection hidden="1"/>
    </xf>
    <xf numFmtId="0" fontId="20" fillId="2" borderId="0" xfId="3" applyFont="1" applyFill="1" applyAlignment="1" applyProtection="1">
      <alignment horizontal="right"/>
      <protection hidden="1"/>
    </xf>
    <xf numFmtId="0" fontId="6" fillId="4" borderId="0" xfId="3" applyFont="1" applyFill="1" applyAlignment="1">
      <alignment horizontal="left" vertical="center" readingOrder="1"/>
    </xf>
    <xf numFmtId="0" fontId="2" fillId="4" borderId="0" xfId="3" applyFont="1" applyFill="1" applyProtection="1">
      <alignment horizontal="left"/>
      <protection hidden="1"/>
    </xf>
    <xf numFmtId="0" fontId="21" fillId="4" borderId="0" xfId="3" applyFont="1" applyFill="1" applyAlignment="1">
      <alignment horizontal="left" vertical="center" readingOrder="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Protection="1">
      <alignment horizontal="left"/>
    </xf>
    <xf numFmtId="0" fontId="2" fillId="0" borderId="0" xfId="0" applyFont="1" applyFill="1" applyBorder="1" applyAlignment="1" applyProtection="1">
      <alignment horizontal="left" vertical="center"/>
    </xf>
    <xf numFmtId="0" fontId="2" fillId="0" borderId="0" xfId="0" applyFont="1" applyFill="1" applyProtection="1">
      <alignment horizontal="left"/>
      <protection hidden="1"/>
    </xf>
    <xf numFmtId="0" fontId="2" fillId="0" borderId="0" xfId="0" applyFont="1" applyFill="1" applyBorder="1" applyProtection="1">
      <alignment horizontal="left"/>
    </xf>
    <xf numFmtId="0" fontId="6" fillId="0" borderId="0" xfId="0" applyFont="1" applyFill="1" applyBorder="1" applyAlignment="1" applyProtection="1">
      <alignment horizontal="center"/>
    </xf>
    <xf numFmtId="0" fontId="2" fillId="0" borderId="0" xfId="0" quotePrefix="1"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Alignment="1" applyProtection="1">
      <alignment horizontal="left" vertical="center"/>
    </xf>
    <xf numFmtId="0" fontId="14" fillId="0" borderId="0" xfId="0" applyFont="1" applyFill="1" applyBorder="1" applyAlignment="1">
      <alignment horizontal="left"/>
    </xf>
    <xf numFmtId="1" fontId="14" fillId="0" borderId="0" xfId="0" applyNumberFormat="1" applyFont="1" applyFill="1" applyBorder="1" applyAlignment="1" applyProtection="1">
      <alignment horizontal="center"/>
    </xf>
    <xf numFmtId="0" fontId="4" fillId="0" borderId="0" xfId="0" applyFont="1" applyFill="1" applyBorder="1" applyAlignment="1" applyProtection="1">
      <alignment vertical="center" wrapText="1"/>
    </xf>
    <xf numFmtId="0" fontId="12" fillId="0" borderId="0" xfId="0" applyFont="1" applyFill="1" applyBorder="1" applyAlignment="1" applyProtection="1">
      <alignment horizontal="left"/>
    </xf>
    <xf numFmtId="0" fontId="12" fillId="0" borderId="0" xfId="0" applyFont="1" applyFill="1" applyBorder="1" applyAlignment="1" applyProtection="1"/>
    <xf numFmtId="0" fontId="14" fillId="0" borderId="0" xfId="0" applyFont="1" applyFill="1" applyBorder="1" applyAlignment="1" applyProtection="1">
      <alignment horizontal="left"/>
    </xf>
    <xf numFmtId="0" fontId="2" fillId="0" borderId="0" xfId="0" applyFont="1" applyFill="1" applyAlignment="1" applyProtection="1">
      <alignment horizontal="left" vertical="center"/>
    </xf>
    <xf numFmtId="0" fontId="2" fillId="0" borderId="0" xfId="0" applyFont="1" applyFill="1" applyBorder="1" applyAlignment="1" applyProtection="1">
      <alignment vertical="center" wrapText="1"/>
      <protection locked="0"/>
    </xf>
    <xf numFmtId="0" fontId="6" fillId="0" borderId="0" xfId="0" applyFont="1" applyFill="1" applyAlignment="1" applyProtection="1">
      <protection hidden="1"/>
    </xf>
    <xf numFmtId="0" fontId="2" fillId="0" borderId="0" xfId="0" quotePrefix="1" applyFont="1" applyFill="1" applyProtection="1">
      <alignment horizontal="left"/>
      <protection hidden="1"/>
    </xf>
    <xf numFmtId="0" fontId="2" fillId="0" borderId="0" xfId="0" applyFont="1" applyFill="1" applyProtection="1">
      <alignment horizontal="left"/>
      <protection locked="0" hidden="1"/>
    </xf>
    <xf numFmtId="0" fontId="8" fillId="0" borderId="0" xfId="0" applyFont="1" applyFill="1" applyBorder="1" applyAlignment="1" applyProtection="1">
      <alignment horizontal="left"/>
    </xf>
    <xf numFmtId="0" fontId="7" fillId="0" borderId="0" xfId="0" applyFont="1" applyFill="1" applyBorder="1" applyAlignment="1" applyProtection="1">
      <alignment vertical="center"/>
    </xf>
    <xf numFmtId="0" fontId="2" fillId="0" borderId="0" xfId="0" applyFont="1" applyFill="1" applyBorder="1" applyAlignment="1" applyProtection="1">
      <alignment vertical="center" wrapText="1"/>
      <protection locked="0" hidden="1"/>
    </xf>
    <xf numFmtId="0" fontId="2" fillId="0" borderId="1" xfId="0" applyFont="1" applyFill="1" applyBorder="1" applyAlignment="1" applyProtection="1">
      <alignment horizontal="center" vertical="center"/>
    </xf>
    <xf numFmtId="0" fontId="0" fillId="0" borderId="0" xfId="0" applyFill="1">
      <alignment horizontal="left"/>
    </xf>
    <xf numFmtId="0" fontId="2" fillId="0" borderId="0" xfId="0" applyFont="1" applyFill="1" applyBorder="1" applyAlignment="1" applyProtection="1">
      <protection hidden="1"/>
    </xf>
    <xf numFmtId="0" fontId="2" fillId="0" borderId="0" xfId="0" applyFont="1" applyFill="1" applyBorder="1" applyProtection="1">
      <alignment horizontal="left"/>
      <protection hidden="1"/>
    </xf>
    <xf numFmtId="0" fontId="1" fillId="7" borderId="0" xfId="0" applyFont="1" applyFill="1" applyBorder="1" applyAlignment="1" applyProtection="1">
      <alignment vertical="center"/>
    </xf>
    <xf numFmtId="0" fontId="2" fillId="5"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left" wrapText="1"/>
    </xf>
    <xf numFmtId="0" fontId="10" fillId="5" borderId="0" xfId="0" applyFont="1" applyFill="1" applyBorder="1" applyAlignment="1" applyProtection="1">
      <alignment vertical="top" wrapText="1"/>
      <protection hidden="1"/>
    </xf>
    <xf numFmtId="0" fontId="1" fillId="0" borderId="0" xfId="0" applyFont="1" applyFill="1" applyAlignment="1" applyProtection="1">
      <alignment horizontal="left" vertical="center"/>
      <protection hidden="1"/>
    </xf>
    <xf numFmtId="0" fontId="36" fillId="0" borderId="0" xfId="0" applyFont="1" applyFill="1" applyBorder="1" applyAlignment="1" applyProtection="1">
      <alignment vertical="center"/>
    </xf>
    <xf numFmtId="0" fontId="36" fillId="0" borderId="0" xfId="0" applyFont="1" applyFill="1" applyProtection="1">
      <alignment horizontal="left"/>
    </xf>
    <xf numFmtId="0" fontId="35" fillId="0" borderId="0" xfId="2" applyFill="1" applyBorder="1" applyAlignment="1" applyProtection="1">
      <alignment vertical="center"/>
    </xf>
    <xf numFmtId="0" fontId="2" fillId="0" borderId="1" xfId="0" applyFont="1" applyFill="1" applyBorder="1" applyProtection="1">
      <alignment horizontal="left"/>
      <protection hidden="1"/>
    </xf>
    <xf numFmtId="0" fontId="2" fillId="0" borderId="1" xfId="0" applyFont="1" applyFill="1" applyBorder="1" applyAlignment="1" applyProtection="1">
      <alignment horizontal="center"/>
    </xf>
    <xf numFmtId="0" fontId="37" fillId="8" borderId="0" xfId="0" applyFont="1" applyFill="1" applyBorder="1" applyAlignment="1" applyProtection="1">
      <alignment vertical="center"/>
    </xf>
    <xf numFmtId="0" fontId="37" fillId="8" borderId="0" xfId="0" applyFont="1" applyFill="1" applyProtection="1">
      <alignment horizontal="left"/>
    </xf>
    <xf numFmtId="0" fontId="1" fillId="5" borderId="0" xfId="0" applyFont="1" applyFill="1" applyBorder="1" applyAlignment="1" applyProtection="1">
      <alignment horizontal="left" vertical="center"/>
    </xf>
    <xf numFmtId="0" fontId="0" fillId="5" borderId="0" xfId="0" applyFill="1" applyBorder="1">
      <alignment horizontal="left"/>
    </xf>
    <xf numFmtId="0" fontId="1" fillId="5" borderId="0" xfId="0" applyFont="1" applyFill="1" applyBorder="1" applyAlignment="1" applyProtection="1">
      <alignment vertical="center"/>
    </xf>
    <xf numFmtId="0" fontId="2" fillId="5" borderId="2" xfId="0" applyFont="1" applyFill="1" applyBorder="1" applyAlignment="1" applyProtection="1">
      <alignment horizontal="left" vertical="center"/>
    </xf>
    <xf numFmtId="0" fontId="2" fillId="5" borderId="0" xfId="0" applyFont="1" applyFill="1" applyBorder="1" applyAlignment="1" applyProtection="1">
      <alignment vertical="center"/>
    </xf>
    <xf numFmtId="0" fontId="36" fillId="8" borderId="0" xfId="0" applyFont="1" applyFill="1" applyBorder="1" applyAlignment="1" applyProtection="1">
      <alignment vertical="center"/>
    </xf>
    <xf numFmtId="0" fontId="38" fillId="9" borderId="0" xfId="0" applyFont="1" applyFill="1" applyProtection="1">
      <alignment horizontal="left"/>
      <protection locked="0" hidden="1"/>
    </xf>
    <xf numFmtId="0" fontId="38" fillId="9" borderId="0" xfId="0" quotePrefix="1" applyFont="1" applyFill="1" applyAlignment="1" applyProtection="1">
      <alignment horizontal="left" vertical="center"/>
      <protection locked="0" hidden="1"/>
    </xf>
    <xf numFmtId="0" fontId="39" fillId="0" borderId="0" xfId="0" applyFont="1" applyFill="1" applyBorder="1" applyAlignment="1">
      <alignment horizontal="left"/>
    </xf>
    <xf numFmtId="1" fontId="39" fillId="0" borderId="0" xfId="0" applyNumberFormat="1" applyFont="1" applyFill="1" applyBorder="1" applyAlignment="1" applyProtection="1">
      <alignment horizontal="center"/>
    </xf>
    <xf numFmtId="8" fontId="2" fillId="5" borderId="3" xfId="0" quotePrefix="1" applyNumberFormat="1" applyFont="1" applyFill="1" applyBorder="1" applyAlignment="1" applyProtection="1">
      <alignment horizontal="center" vertical="center"/>
      <protection hidden="1"/>
    </xf>
    <xf numFmtId="0" fontId="12" fillId="0" borderId="1" xfId="0" applyFont="1" applyFill="1" applyBorder="1" applyAlignment="1" applyProtection="1">
      <alignment vertical="center"/>
    </xf>
    <xf numFmtId="0" fontId="12" fillId="0" borderId="0" xfId="0" applyFont="1" applyFill="1" applyAlignment="1" applyProtection="1">
      <alignment horizontal="left" vertical="center"/>
    </xf>
    <xf numFmtId="0" fontId="12" fillId="0" borderId="0" xfId="0" applyFont="1" applyFill="1" applyProtection="1">
      <alignment horizontal="left"/>
    </xf>
    <xf numFmtId="0" fontId="12" fillId="0" borderId="0" xfId="0" applyFont="1" applyFill="1" applyBorder="1" applyProtection="1">
      <alignment horizontal="left"/>
    </xf>
    <xf numFmtId="0" fontId="12" fillId="0" borderId="0" xfId="0" applyFont="1" applyFill="1" applyBorder="1" applyAlignment="1" applyProtection="1">
      <alignment vertical="center"/>
    </xf>
    <xf numFmtId="0" fontId="12" fillId="0" borderId="1" xfId="0" applyFont="1" applyFill="1" applyBorder="1" applyAlignment="1" applyProtection="1">
      <alignment horizontal="left" vertical="center"/>
    </xf>
    <xf numFmtId="0" fontId="12" fillId="0" borderId="1" xfId="0" applyFont="1" applyFill="1" applyBorder="1" applyProtection="1">
      <alignment horizontal="left"/>
    </xf>
    <xf numFmtId="0" fontId="2" fillId="0" borderId="1" xfId="0" applyFont="1" applyFill="1" applyBorder="1" applyProtection="1">
      <alignment horizontal="left"/>
    </xf>
    <xf numFmtId="0" fontId="2" fillId="7" borderId="0" xfId="0" applyFont="1" applyFill="1" applyProtection="1">
      <alignment horizontal="left"/>
    </xf>
    <xf numFmtId="164" fontId="40" fillId="10" borderId="4" xfId="0" applyNumberFormat="1" applyFont="1" applyFill="1" applyBorder="1" applyAlignment="1" applyProtection="1">
      <alignment vertical="center"/>
    </xf>
    <xf numFmtId="0" fontId="7" fillId="11" borderId="5" xfId="0" applyFont="1" applyFill="1" applyBorder="1" applyAlignment="1" applyProtection="1">
      <alignment vertical="center"/>
      <protection locked="0"/>
    </xf>
    <xf numFmtId="0" fontId="1" fillId="6" borderId="6" xfId="0" applyFont="1" applyFill="1" applyBorder="1" applyAlignment="1" applyProtection="1">
      <alignment vertical="center" wrapText="1"/>
      <protection hidden="1"/>
    </xf>
    <xf numFmtId="0" fontId="1" fillId="5" borderId="2" xfId="0" applyFont="1" applyFill="1" applyBorder="1" applyAlignment="1" applyProtection="1"/>
    <xf numFmtId="0" fontId="1" fillId="6" borderId="7" xfId="0" applyFont="1" applyFill="1" applyBorder="1" applyAlignment="1" applyProtection="1">
      <alignment vertical="center" wrapText="1"/>
      <protection hidden="1"/>
    </xf>
    <xf numFmtId="0" fontId="4" fillId="0" borderId="0" xfId="3" quotePrefix="1" applyFont="1" applyFill="1" applyBorder="1" applyAlignment="1" applyProtection="1">
      <alignment vertical="center"/>
    </xf>
    <xf numFmtId="0" fontId="1" fillId="5" borderId="2" xfId="0" applyFont="1" applyFill="1" applyBorder="1" applyAlignment="1" applyProtection="1">
      <alignment vertical="center"/>
    </xf>
    <xf numFmtId="0" fontId="1" fillId="5" borderId="2" xfId="0" applyFont="1" applyFill="1" applyBorder="1" applyAlignment="1" applyProtection="1">
      <alignment horizontal="left" vertical="center"/>
    </xf>
    <xf numFmtId="0" fontId="2" fillId="5" borderId="2" xfId="0" applyFont="1" applyFill="1" applyBorder="1" applyAlignment="1" applyProtection="1">
      <alignment vertical="center"/>
    </xf>
    <xf numFmtId="0" fontId="11" fillId="6" borderId="8" xfId="0" applyFont="1" applyFill="1" applyBorder="1" applyAlignment="1" applyProtection="1">
      <alignment horizontal="center" vertical="center" wrapText="1"/>
    </xf>
    <xf numFmtId="8" fontId="7" fillId="5" borderId="3" xfId="0" quotePrefix="1" applyNumberFormat="1"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166" fontId="5" fillId="5" borderId="0" xfId="0" applyNumberFormat="1" applyFont="1" applyFill="1" applyBorder="1" applyAlignment="1" applyProtection="1">
      <alignment horizontal="center" vertical="center"/>
      <protection hidden="1"/>
    </xf>
    <xf numFmtId="166" fontId="5" fillId="5" borderId="9" xfId="0" applyNumberFormat="1" applyFont="1" applyFill="1" applyBorder="1" applyAlignment="1" applyProtection="1">
      <alignment horizontal="center" vertical="center"/>
      <protection hidden="1"/>
    </xf>
    <xf numFmtId="0" fontId="2" fillId="5" borderId="0" xfId="0" applyFont="1" applyFill="1" applyBorder="1" applyProtection="1">
      <alignment horizontal="left"/>
      <protection hidden="1"/>
    </xf>
    <xf numFmtId="0" fontId="7" fillId="5" borderId="0" xfId="0" applyFont="1" applyFill="1" applyBorder="1" applyAlignment="1" applyProtection="1">
      <alignment vertical="center"/>
      <protection hidden="1"/>
    </xf>
    <xf numFmtId="3" fontId="9" fillId="5" borderId="0" xfId="0" applyNumberFormat="1" applyFont="1" applyFill="1" applyBorder="1" applyAlignment="1" applyProtection="1">
      <alignment vertical="center"/>
      <protection hidden="1"/>
    </xf>
    <xf numFmtId="164" fontId="40" fillId="10" borderId="4" xfId="0" applyNumberFormat="1" applyFont="1" applyFill="1" applyBorder="1" applyAlignment="1" applyProtection="1">
      <alignment vertical="center"/>
      <protection hidden="1"/>
    </xf>
    <xf numFmtId="0" fontId="2" fillId="0" borderId="0" xfId="0" applyFont="1" applyFill="1" applyBorder="1" applyAlignment="1" applyProtection="1"/>
    <xf numFmtId="0" fontId="2" fillId="0" borderId="0" xfId="0" applyFont="1" applyFill="1" applyBorder="1" applyAlignment="1" applyProtection="1">
      <alignment horizontal="left"/>
      <protection locked="0" hidden="1"/>
    </xf>
    <xf numFmtId="0" fontId="7" fillId="12" borderId="1" xfId="0" applyFont="1" applyFill="1" applyBorder="1" applyAlignment="1" applyProtection="1">
      <alignment vertical="center"/>
      <protection locked="0"/>
    </xf>
    <xf numFmtId="0" fontId="2" fillId="5" borderId="0" xfId="0" applyFont="1" applyFill="1" applyBorder="1" applyAlignment="1" applyProtection="1">
      <alignment horizontal="left" vertical="top" wrapText="1"/>
    </xf>
    <xf numFmtId="0" fontId="9" fillId="5" borderId="0" xfId="0" applyFont="1" applyFill="1" applyBorder="1" applyAlignment="1" applyProtection="1">
      <alignment horizontal="left" vertical="top" wrapText="1"/>
    </xf>
    <xf numFmtId="0" fontId="1" fillId="6" borderId="10"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left" vertical="top" wrapText="1"/>
    </xf>
    <xf numFmtId="0" fontId="11" fillId="6" borderId="8" xfId="0" applyFont="1" applyFill="1" applyBorder="1" applyAlignment="1" applyProtection="1">
      <alignment horizontal="center" vertical="center" wrapText="1"/>
      <protection hidden="1"/>
    </xf>
    <xf numFmtId="0" fontId="41" fillId="13" borderId="9" xfId="0" applyFont="1" applyFill="1" applyBorder="1" applyAlignment="1" applyProtection="1">
      <alignment vertical="center"/>
      <protection hidden="1"/>
    </xf>
    <xf numFmtId="0" fontId="2" fillId="5" borderId="0" xfId="0" applyFont="1" applyFill="1" applyBorder="1" applyAlignment="1" applyProtection="1">
      <alignment horizontal="left" vertical="top" wrapText="1"/>
    </xf>
    <xf numFmtId="0" fontId="9" fillId="5" borderId="0" xfId="0" applyFont="1" applyFill="1" applyBorder="1" applyAlignment="1" applyProtection="1">
      <alignment horizontal="left" vertical="top" wrapText="1"/>
    </xf>
    <xf numFmtId="165" fontId="2" fillId="5" borderId="5" xfId="1" applyNumberFormat="1" applyFont="1" applyFill="1" applyBorder="1" applyAlignment="1" applyProtection="1">
      <alignment horizontal="center" vertical="center"/>
      <protection hidden="1"/>
    </xf>
    <xf numFmtId="0" fontId="3" fillId="5" borderId="11" xfId="0" applyFont="1" applyFill="1" applyBorder="1" applyAlignment="1" applyProtection="1">
      <alignment vertical="center" wrapText="1"/>
    </xf>
    <xf numFmtId="0" fontId="12" fillId="5" borderId="0" xfId="0" applyFont="1" applyFill="1" applyBorder="1" applyAlignment="1" applyProtection="1">
      <alignment vertical="center"/>
    </xf>
    <xf numFmtId="0" fontId="1" fillId="0" borderId="0" xfId="0" applyFont="1" applyFill="1" applyProtection="1">
      <alignment horizontal="left"/>
    </xf>
    <xf numFmtId="164" fontId="40" fillId="10" borderId="4" xfId="0" quotePrefix="1" applyNumberFormat="1" applyFont="1" applyFill="1" applyBorder="1" applyAlignment="1" applyProtection="1">
      <alignment vertical="center"/>
      <protection hidden="1"/>
    </xf>
    <xf numFmtId="0" fontId="2" fillId="5" borderId="12" xfId="0" applyFont="1" applyFill="1" applyBorder="1" applyAlignment="1" applyProtection="1">
      <alignment horizontal="left" vertical="center"/>
      <protection hidden="1"/>
    </xf>
    <xf numFmtId="0" fontId="4" fillId="5" borderId="0" xfId="0" applyNumberFormat="1" applyFont="1" applyFill="1" applyBorder="1" applyAlignment="1" applyProtection="1">
      <alignment horizontal="center" vertical="center"/>
      <protection hidden="1"/>
    </xf>
    <xf numFmtId="165" fontId="4" fillId="5" borderId="0" xfId="0" applyNumberFormat="1" applyFont="1" applyFill="1" applyBorder="1" applyAlignment="1" applyProtection="1">
      <alignment vertical="center"/>
      <protection hidden="1"/>
    </xf>
    <xf numFmtId="0" fontId="2" fillId="0" borderId="0" xfId="0" quotePrefix="1" applyFont="1" applyFill="1" applyBorder="1" applyAlignment="1" applyProtection="1">
      <alignment vertical="center"/>
      <protection locked="0"/>
    </xf>
    <xf numFmtId="8" fontId="2" fillId="5" borderId="13" xfId="0" applyNumberFormat="1" applyFont="1" applyFill="1" applyBorder="1" applyAlignment="1" applyProtection="1">
      <alignment horizontal="center" vertical="center"/>
      <protection hidden="1"/>
    </xf>
    <xf numFmtId="0" fontId="35" fillId="10" borderId="4" xfId="2" quotePrefix="1" applyFill="1" applyBorder="1" applyAlignment="1" applyProtection="1">
      <alignment vertical="center"/>
      <protection locked="0"/>
    </xf>
    <xf numFmtId="0" fontId="2" fillId="5" borderId="9" xfId="0" applyFont="1" applyFill="1" applyBorder="1" applyAlignment="1" applyProtection="1">
      <alignment horizontal="left" vertical="center"/>
    </xf>
    <xf numFmtId="0" fontId="2" fillId="5" borderId="9" xfId="0" applyFont="1" applyFill="1" applyBorder="1" applyAlignment="1">
      <alignment horizontal="left" vertical="center"/>
    </xf>
    <xf numFmtId="0" fontId="8" fillId="7" borderId="0" xfId="0" applyFont="1" applyFill="1" applyBorder="1" applyAlignment="1" applyProtection="1">
      <alignment horizontal="left" vertical="center"/>
    </xf>
    <xf numFmtId="0" fontId="2" fillId="5" borderId="0" xfId="0" applyFont="1" applyFill="1" applyBorder="1" applyAlignment="1" applyProtection="1">
      <alignment horizontal="left" vertical="center"/>
    </xf>
    <xf numFmtId="0" fontId="2" fillId="5" borderId="0" xfId="0" applyFont="1" applyFill="1" applyProtection="1">
      <alignment horizontal="left"/>
    </xf>
    <xf numFmtId="0" fontId="13" fillId="2" borderId="0" xfId="3" applyFont="1" applyFill="1" applyAlignment="1" applyProtection="1">
      <alignment horizontal="center"/>
      <protection hidden="1"/>
    </xf>
    <xf numFmtId="164" fontId="40" fillId="10" borderId="14" xfId="0" quotePrefix="1" applyNumberFormat="1" applyFont="1" applyFill="1" applyBorder="1" applyAlignment="1" applyProtection="1">
      <alignment vertical="center"/>
      <protection hidden="1"/>
    </xf>
    <xf numFmtId="0" fontId="35" fillId="10" borderId="15" xfId="2" quotePrefix="1" applyFill="1" applyBorder="1" applyAlignment="1" applyProtection="1">
      <alignment horizontal="left" vertical="center"/>
      <protection locked="0"/>
    </xf>
    <xf numFmtId="0" fontId="41" fillId="13" borderId="16" xfId="0" quotePrefix="1" applyFont="1" applyFill="1" applyBorder="1" applyAlignment="1" applyProtection="1">
      <alignment vertical="center"/>
      <protection hidden="1"/>
    </xf>
    <xf numFmtId="0" fontId="1" fillId="5" borderId="17" xfId="0" applyFont="1" applyFill="1" applyBorder="1" applyAlignment="1" applyProtection="1">
      <alignment horizontal="center" vertical="center" wrapText="1"/>
    </xf>
    <xf numFmtId="0" fontId="32" fillId="5" borderId="18" xfId="0" applyFont="1" applyFill="1" applyBorder="1" applyAlignment="1" applyProtection="1">
      <alignment vertical="center"/>
    </xf>
    <xf numFmtId="8" fontId="1" fillId="5" borderId="19" xfId="0" applyNumberFormat="1" applyFont="1" applyFill="1" applyBorder="1" applyAlignment="1" applyProtection="1">
      <alignment horizontal="center" vertical="center" wrapText="1"/>
      <protection hidden="1"/>
    </xf>
    <xf numFmtId="0" fontId="2" fillId="16" borderId="0" xfId="0" applyFont="1" applyFill="1" applyBorder="1" applyAlignment="1" applyProtection="1">
      <alignment vertical="center"/>
    </xf>
    <xf numFmtId="0" fontId="13" fillId="2" borderId="0" xfId="3" applyFont="1" applyFill="1" applyAlignment="1">
      <alignment horizontal="center" vertical="center" wrapText="1"/>
    </xf>
    <xf numFmtId="0" fontId="18" fillId="2" borderId="0" xfId="3" applyFont="1" applyFill="1" applyAlignment="1" applyProtection="1">
      <alignment horizontal="center"/>
      <protection hidden="1"/>
    </xf>
    <xf numFmtId="0" fontId="17" fillId="2" borderId="0" xfId="3" applyFont="1" applyFill="1" applyAlignment="1">
      <alignment horizontal="center"/>
    </xf>
    <xf numFmtId="0" fontId="18" fillId="2" borderId="0" xfId="3" applyFont="1" applyFill="1" applyAlignment="1">
      <alignment horizontal="center" vertical="center"/>
    </xf>
    <xf numFmtId="0" fontId="42" fillId="2" borderId="0" xfId="3" applyFont="1" applyFill="1" applyAlignment="1" applyProtection="1">
      <alignment horizontal="center"/>
    </xf>
    <xf numFmtId="0" fontId="43" fillId="2" borderId="0" xfId="3" applyFont="1" applyFill="1" applyAlignment="1" applyProtection="1">
      <alignment horizontal="center"/>
    </xf>
    <xf numFmtId="0" fontId="2" fillId="2" borderId="0" xfId="3" applyFont="1" applyFill="1" applyAlignment="1">
      <alignment horizontal="center"/>
    </xf>
    <xf numFmtId="0" fontId="44" fillId="2" borderId="0" xfId="2" applyFont="1" applyFill="1" applyAlignment="1" applyProtection="1">
      <alignment horizontal="left"/>
    </xf>
    <xf numFmtId="0" fontId="15" fillId="2" borderId="0" xfId="3" applyFont="1" applyFill="1" applyAlignment="1" applyProtection="1">
      <alignment horizontal="center"/>
      <protection locked="0" hidden="1"/>
    </xf>
    <xf numFmtId="0" fontId="19" fillId="2" borderId="0" xfId="3" applyFont="1" applyFill="1" applyAlignment="1" applyProtection="1">
      <alignment horizontal="center"/>
      <protection locked="0" hidden="1"/>
    </xf>
    <xf numFmtId="0" fontId="2" fillId="2" borderId="0" xfId="3" quotePrefix="1" applyFont="1" applyFill="1" applyAlignment="1">
      <alignment horizontal="center"/>
    </xf>
    <xf numFmtId="0" fontId="13" fillId="2" borderId="0" xfId="3" applyFont="1" applyFill="1" applyAlignment="1" applyProtection="1">
      <alignment horizontal="center"/>
      <protection hidden="1"/>
    </xf>
    <xf numFmtId="0" fontId="13" fillId="2" borderId="0" xfId="3" applyFont="1" applyFill="1" applyAlignment="1" applyProtection="1">
      <alignment horizontal="center" wrapText="1"/>
      <protection hidden="1"/>
    </xf>
    <xf numFmtId="14" fontId="1" fillId="2" borderId="0" xfId="3" applyNumberFormat="1" applyFont="1" applyFill="1" applyAlignment="1">
      <alignment horizontal="center" vertical="center"/>
    </xf>
    <xf numFmtId="0" fontId="1" fillId="2" borderId="0" xfId="3" applyFont="1" applyFill="1" applyAlignment="1">
      <alignment horizontal="center" vertical="center"/>
    </xf>
    <xf numFmtId="0" fontId="33" fillId="2" borderId="0" xfId="3" applyFont="1" applyFill="1" applyAlignment="1">
      <alignment horizontal="center"/>
    </xf>
    <xf numFmtId="0" fontId="7" fillId="11" borderId="5" xfId="0" applyFont="1" applyFill="1" applyBorder="1" applyAlignment="1" applyProtection="1">
      <alignment horizontal="left" vertical="center" wrapText="1"/>
      <protection locked="0"/>
    </xf>
    <xf numFmtId="0" fontId="7" fillId="11" borderId="13" xfId="0" applyFont="1" applyFill="1" applyBorder="1" applyAlignment="1" applyProtection="1">
      <alignment horizontal="left" vertical="center" wrapText="1"/>
      <protection locked="0"/>
    </xf>
    <xf numFmtId="0" fontId="7" fillId="11" borderId="3" xfId="0" applyFont="1" applyFill="1" applyBorder="1" applyAlignment="1" applyProtection="1">
      <alignment horizontal="left" vertical="center"/>
      <protection locked="0"/>
    </xf>
    <xf numFmtId="0" fontId="7" fillId="11" borderId="5" xfId="0" applyFont="1" applyFill="1" applyBorder="1" applyAlignment="1" applyProtection="1">
      <alignment horizontal="left" vertical="center"/>
      <protection locked="0"/>
    </xf>
    <xf numFmtId="0" fontId="7" fillId="11" borderId="13" xfId="0" applyFont="1" applyFill="1" applyBorder="1" applyAlignment="1" applyProtection="1">
      <alignment horizontal="left" vertical="center"/>
      <protection locked="0"/>
    </xf>
    <xf numFmtId="0" fontId="7" fillId="8" borderId="3" xfId="0" applyFont="1" applyFill="1" applyBorder="1" applyAlignment="1" applyProtection="1">
      <alignment horizontal="center" vertical="center" wrapText="1"/>
      <protection locked="0"/>
    </xf>
    <xf numFmtId="0" fontId="7" fillId="8" borderId="13" xfId="0" applyFont="1" applyFill="1" applyBorder="1" applyAlignment="1" applyProtection="1">
      <alignment horizontal="center" vertical="center" wrapText="1"/>
      <protection locked="0"/>
    </xf>
    <xf numFmtId="0" fontId="1" fillId="6" borderId="21" xfId="0" applyFont="1" applyFill="1" applyBorder="1" applyAlignment="1" applyProtection="1">
      <alignment horizontal="center" vertical="center" wrapText="1"/>
      <protection hidden="1"/>
    </xf>
    <xf numFmtId="0" fontId="1" fillId="6" borderId="6" xfId="0" applyFont="1" applyFill="1" applyBorder="1" applyAlignment="1" applyProtection="1">
      <alignment horizontal="center" vertical="center" wrapText="1"/>
      <protection hidden="1"/>
    </xf>
    <xf numFmtId="0" fontId="1" fillId="6" borderId="10" xfId="0" applyFont="1" applyFill="1" applyBorder="1" applyAlignment="1" applyProtection="1">
      <alignment horizontal="center" vertical="center" wrapText="1"/>
      <protection hidden="1"/>
    </xf>
    <xf numFmtId="0" fontId="1" fillId="6" borderId="3" xfId="0" applyFont="1" applyFill="1" applyBorder="1" applyAlignment="1" applyProtection="1">
      <alignment horizontal="center" vertical="center" wrapText="1"/>
      <protection hidden="1"/>
    </xf>
    <xf numFmtId="0" fontId="1" fillId="6" borderId="13" xfId="0" applyFont="1" applyFill="1" applyBorder="1" applyAlignment="1" applyProtection="1">
      <alignment horizontal="center" vertical="center" wrapText="1"/>
      <protection hidden="1"/>
    </xf>
    <xf numFmtId="0" fontId="41" fillId="5" borderId="11" xfId="0" applyFont="1" applyFill="1" applyBorder="1" applyAlignment="1" applyProtection="1">
      <alignment horizontal="center" vertical="center" wrapText="1"/>
      <protection hidden="1"/>
    </xf>
    <xf numFmtId="0" fontId="45" fillId="5" borderId="11" xfId="0" applyFont="1" applyFill="1" applyBorder="1" applyAlignment="1" applyProtection="1">
      <alignment horizontal="center" vertical="center" wrapText="1"/>
      <protection hidden="1"/>
    </xf>
    <xf numFmtId="164" fontId="40" fillId="10" borderId="4" xfId="0" quotePrefix="1" applyNumberFormat="1" applyFont="1" applyFill="1" applyBorder="1" applyAlignment="1" applyProtection="1">
      <alignment horizontal="left" vertical="center"/>
      <protection hidden="1"/>
    </xf>
    <xf numFmtId="164" fontId="35" fillId="10" borderId="4" xfId="2" applyNumberFormat="1" applyFill="1" applyBorder="1" applyAlignment="1" applyProtection="1">
      <alignment horizontal="center" vertical="center"/>
      <protection locked="0"/>
    </xf>
    <xf numFmtId="0" fontId="9" fillId="5" borderId="19" xfId="0" applyFont="1" applyFill="1" applyBorder="1" applyAlignment="1" applyProtection="1">
      <alignment horizontal="center" vertical="top" wrapText="1"/>
    </xf>
    <xf numFmtId="0" fontId="9" fillId="5" borderId="14" xfId="0" applyFont="1" applyFill="1" applyBorder="1" applyAlignment="1" applyProtection="1">
      <alignment horizontal="center" vertical="top" wrapText="1"/>
    </xf>
    <xf numFmtId="0" fontId="3" fillId="5" borderId="14"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164" fontId="40" fillId="10" borderId="4" xfId="0" quotePrefix="1" applyNumberFormat="1" applyFont="1" applyFill="1" applyBorder="1" applyAlignment="1" applyProtection="1">
      <alignment horizontal="left" vertical="center"/>
    </xf>
    <xf numFmtId="164" fontId="40" fillId="10" borderId="22" xfId="0" quotePrefix="1" applyNumberFormat="1" applyFont="1" applyFill="1" applyBorder="1" applyAlignment="1" applyProtection="1">
      <alignment horizontal="left" vertical="center"/>
    </xf>
    <xf numFmtId="0" fontId="7" fillId="11" borderId="3" xfId="0" applyFont="1" applyFill="1" applyBorder="1" applyAlignment="1" applyProtection="1">
      <alignment horizontal="left" vertical="center" wrapText="1"/>
      <protection locked="0"/>
    </xf>
    <xf numFmtId="0" fontId="2" fillId="0" borderId="3" xfId="0" applyFont="1" applyBorder="1" applyAlignment="1">
      <alignment horizontal="left" vertical="center" wrapText="1"/>
    </xf>
    <xf numFmtId="0" fontId="2" fillId="0" borderId="5" xfId="0" applyFont="1" applyBorder="1" applyAlignment="1">
      <alignment horizontal="left" vertical="center"/>
    </xf>
    <xf numFmtId="0" fontId="2" fillId="0" borderId="13" xfId="0" applyFont="1" applyBorder="1" applyAlignment="1">
      <alignment horizontal="left" vertical="center"/>
    </xf>
    <xf numFmtId="0" fontId="2" fillId="5" borderId="3" xfId="0" applyFont="1" applyFill="1" applyBorder="1" applyAlignment="1" applyProtection="1">
      <alignment horizontal="left" vertical="center"/>
    </xf>
    <xf numFmtId="0" fontId="2" fillId="5" borderId="13" xfId="0" applyFont="1" applyFill="1" applyBorder="1" applyAlignment="1" applyProtection="1">
      <alignment horizontal="left" vertical="center"/>
    </xf>
    <xf numFmtId="0" fontId="1" fillId="10" borderId="16" xfId="0" applyFont="1" applyFill="1" applyBorder="1" applyAlignment="1" applyProtection="1">
      <alignment horizontal="left" vertical="center"/>
    </xf>
    <xf numFmtId="0" fontId="1" fillId="10" borderId="9" xfId="0" applyFont="1" applyFill="1" applyBorder="1" applyAlignment="1" applyProtection="1">
      <alignment horizontal="left" vertical="center"/>
    </xf>
    <xf numFmtId="0" fontId="1" fillId="10" borderId="20" xfId="0" applyFont="1" applyFill="1" applyBorder="1" applyAlignment="1" applyProtection="1">
      <alignment horizontal="left" vertical="center"/>
    </xf>
    <xf numFmtId="0" fontId="2" fillId="0" borderId="3" xfId="0" applyFont="1" applyBorder="1" applyAlignment="1">
      <alignment horizontal="left" vertical="center"/>
    </xf>
    <xf numFmtId="0" fontId="2" fillId="5" borderId="16" xfId="0" applyFont="1" applyFill="1" applyBorder="1" applyAlignment="1" applyProtection="1">
      <alignment horizontal="left" vertical="center"/>
    </xf>
    <xf numFmtId="0" fontId="2" fillId="5" borderId="20" xfId="0" applyFont="1" applyFill="1" applyBorder="1" applyAlignment="1" applyProtection="1">
      <alignment horizontal="left" vertical="center"/>
    </xf>
    <xf numFmtId="0" fontId="1" fillId="6" borderId="5" xfId="0" applyFont="1" applyFill="1" applyBorder="1" applyAlignment="1" applyProtection="1">
      <alignment horizontal="center" vertical="center" wrapText="1"/>
      <protection hidden="1"/>
    </xf>
    <xf numFmtId="0" fontId="1" fillId="6" borderId="21" xfId="0" applyFont="1" applyFill="1" applyBorder="1" applyAlignment="1" applyProtection="1">
      <alignment horizontal="center" vertical="center"/>
      <protection hidden="1"/>
    </xf>
    <xf numFmtId="0" fontId="1" fillId="6" borderId="6" xfId="0" applyFont="1" applyFill="1" applyBorder="1" applyAlignment="1" applyProtection="1">
      <alignment horizontal="center" vertical="center"/>
      <protection hidden="1"/>
    </xf>
    <xf numFmtId="0" fontId="1" fillId="6" borderId="10" xfId="0" applyFont="1" applyFill="1" applyBorder="1" applyAlignment="1" applyProtection="1">
      <alignment horizontal="center" vertical="center"/>
      <protection hidden="1"/>
    </xf>
    <xf numFmtId="0" fontId="25" fillId="6" borderId="21" xfId="0" applyFont="1" applyFill="1" applyBorder="1" applyAlignment="1" applyProtection="1">
      <alignment horizontal="center" vertical="center" wrapText="1"/>
      <protection hidden="1"/>
    </xf>
    <xf numFmtId="0" fontId="25" fillId="6" borderId="10" xfId="0" applyFont="1" applyFill="1" applyBorder="1" applyAlignment="1" applyProtection="1">
      <alignment horizontal="center" vertical="center" wrapText="1"/>
      <protection hidden="1"/>
    </xf>
    <xf numFmtId="0" fontId="2" fillId="0" borderId="1" xfId="0" applyFont="1" applyBorder="1" applyAlignment="1">
      <alignment horizontal="left" vertical="center"/>
    </xf>
    <xf numFmtId="0" fontId="0" fillId="0" borderId="1" xfId="0" applyBorder="1" applyAlignment="1">
      <alignment horizontal="left" vertical="center"/>
    </xf>
    <xf numFmtId="0" fontId="2" fillId="5" borderId="1" xfId="0" applyFont="1" applyFill="1" applyBorder="1" applyAlignment="1" applyProtection="1">
      <alignment horizontal="left" vertical="center"/>
    </xf>
    <xf numFmtId="0" fontId="2" fillId="5" borderId="9" xfId="0" applyFont="1" applyFill="1" applyBorder="1" applyAlignment="1" applyProtection="1">
      <alignment horizontal="left" vertical="center"/>
    </xf>
    <xf numFmtId="0" fontId="2" fillId="5" borderId="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7" fillId="8" borderId="3" xfId="0"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7" fillId="8" borderId="13"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wrapText="1"/>
    </xf>
    <xf numFmtId="0" fontId="1" fillId="10" borderId="3" xfId="0" applyFont="1" applyFill="1" applyBorder="1" applyAlignment="1" applyProtection="1">
      <alignment horizontal="left"/>
    </xf>
    <xf numFmtId="0" fontId="1" fillId="10" borderId="5" xfId="0" applyFont="1" applyFill="1" applyBorder="1" applyAlignment="1" applyProtection="1">
      <alignment horizontal="left"/>
    </xf>
    <xf numFmtId="0" fontId="1" fillId="10" borderId="13" xfId="0" applyFont="1" applyFill="1" applyBorder="1" applyAlignment="1" applyProtection="1">
      <alignment horizontal="left"/>
    </xf>
    <xf numFmtId="0" fontId="1" fillId="5" borderId="3" xfId="0" applyFont="1" applyFill="1" applyBorder="1" applyAlignment="1" applyProtection="1">
      <alignment horizontal="left" vertical="center"/>
    </xf>
    <xf numFmtId="0" fontId="1" fillId="5" borderId="5" xfId="0" applyFont="1" applyFill="1" applyBorder="1" applyAlignment="1" applyProtection="1">
      <alignment horizontal="left" vertical="center"/>
    </xf>
    <xf numFmtId="0" fontId="1" fillId="5" borderId="13" xfId="0" applyFont="1" applyFill="1" applyBorder="1" applyAlignment="1" applyProtection="1">
      <alignment horizontal="left" vertical="center"/>
    </xf>
    <xf numFmtId="0" fontId="26" fillId="11" borderId="14" xfId="0" applyFont="1" applyFill="1" applyBorder="1" applyAlignment="1" applyProtection="1">
      <alignment horizontal="left" vertical="center" wrapText="1"/>
      <protection hidden="1"/>
    </xf>
    <xf numFmtId="0" fontId="26" fillId="11" borderId="4" xfId="0" applyFont="1" applyFill="1" applyBorder="1" applyAlignment="1" applyProtection="1">
      <alignment horizontal="left" vertical="center" wrapText="1"/>
      <protection hidden="1"/>
    </xf>
    <xf numFmtId="0" fontId="26" fillId="11" borderId="15" xfId="0" applyFont="1" applyFill="1" applyBorder="1" applyAlignment="1" applyProtection="1">
      <alignment horizontal="left" vertical="center" wrapText="1"/>
      <protection hidden="1"/>
    </xf>
    <xf numFmtId="0" fontId="2" fillId="5" borderId="5" xfId="0" applyFont="1" applyFill="1" applyBorder="1" applyAlignment="1" applyProtection="1">
      <alignment horizontal="left" vertical="center"/>
    </xf>
    <xf numFmtId="0" fontId="26" fillId="8" borderId="14" xfId="0" applyFont="1" applyFill="1" applyBorder="1" applyAlignment="1" applyProtection="1">
      <alignment horizontal="left" vertical="center" wrapText="1"/>
      <protection hidden="1"/>
    </xf>
    <xf numFmtId="0" fontId="26" fillId="8" borderId="4" xfId="0" applyFont="1" applyFill="1" applyBorder="1" applyAlignment="1" applyProtection="1">
      <alignment horizontal="left" vertical="center" wrapText="1"/>
      <protection hidden="1"/>
    </xf>
    <xf numFmtId="0" fontId="26" fillId="8" borderId="15" xfId="0" applyFont="1" applyFill="1" applyBorder="1" applyAlignment="1" applyProtection="1">
      <alignment horizontal="left" vertical="center" wrapText="1"/>
      <protection hidden="1"/>
    </xf>
    <xf numFmtId="0" fontId="8" fillId="14" borderId="23" xfId="0" applyFont="1" applyFill="1" applyBorder="1" applyAlignment="1" applyProtection="1">
      <alignment horizontal="left" vertical="center"/>
      <protection hidden="1"/>
    </xf>
    <xf numFmtId="0" fontId="8" fillId="14" borderId="22" xfId="0" applyFont="1" applyFill="1" applyBorder="1" applyAlignment="1" applyProtection="1">
      <alignment horizontal="left" vertical="center"/>
      <protection hidden="1"/>
    </xf>
    <xf numFmtId="0" fontId="8" fillId="14" borderId="24" xfId="0" applyFont="1" applyFill="1" applyBorder="1" applyAlignment="1" applyProtection="1">
      <alignment horizontal="left" vertical="center"/>
      <protection hidden="1"/>
    </xf>
    <xf numFmtId="0" fontId="7" fillId="11" borderId="3" xfId="0" applyFont="1" applyFill="1" applyBorder="1" applyAlignment="1" applyProtection="1">
      <alignment horizontal="center" vertical="center"/>
      <protection locked="0"/>
    </xf>
    <xf numFmtId="0" fontId="7" fillId="11" borderId="13" xfId="0" applyFont="1" applyFill="1" applyBorder="1" applyAlignment="1" applyProtection="1">
      <alignment horizontal="center" vertical="center"/>
      <protection locked="0"/>
    </xf>
    <xf numFmtId="0" fontId="41" fillId="5" borderId="14" xfId="0" applyFont="1" applyFill="1" applyBorder="1" applyAlignment="1" applyProtection="1">
      <alignment horizontal="center" vertical="center" wrapText="1"/>
      <protection hidden="1"/>
    </xf>
    <xf numFmtId="0" fontId="45" fillId="5" borderId="4" xfId="0" applyFont="1" applyFill="1" applyBorder="1" applyAlignment="1" applyProtection="1">
      <alignment horizontal="center" vertical="center" wrapText="1"/>
      <protection hidden="1"/>
    </xf>
    <xf numFmtId="0" fontId="45" fillId="5" borderId="15" xfId="0" applyFont="1" applyFill="1" applyBorder="1" applyAlignment="1" applyProtection="1">
      <alignment horizontal="center" vertical="center" wrapText="1"/>
      <protection hidden="1"/>
    </xf>
    <xf numFmtId="0" fontId="35" fillId="5" borderId="0" xfId="2" applyFill="1" applyBorder="1" applyAlignment="1" applyProtection="1">
      <alignment horizontal="left" vertical="center" wrapText="1"/>
      <protection locked="0"/>
    </xf>
    <xf numFmtId="0" fontId="2" fillId="5" borderId="0" xfId="0" applyFont="1" applyFill="1" applyBorder="1" applyAlignment="1" applyProtection="1">
      <alignment horizontal="left" vertical="top" wrapText="1"/>
    </xf>
    <xf numFmtId="0" fontId="1" fillId="6" borderId="25"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left" vertical="top" wrapText="1"/>
    </xf>
    <xf numFmtId="164" fontId="6" fillId="10" borderId="4" xfId="0" applyNumberFormat="1" applyFont="1" applyFill="1" applyBorder="1" applyAlignment="1" applyProtection="1">
      <alignment horizontal="left" vertical="center" wrapText="1"/>
    </xf>
    <xf numFmtId="14" fontId="5" fillId="11" borderId="13" xfId="0" applyNumberFormat="1" applyFont="1" applyFill="1" applyBorder="1" applyAlignment="1" applyProtection="1">
      <alignment horizontal="center" vertical="center"/>
      <protection locked="0"/>
    </xf>
    <xf numFmtId="14" fontId="5" fillId="11" borderId="1" xfId="0" applyNumberFormat="1" applyFont="1" applyFill="1" applyBorder="1" applyAlignment="1" applyProtection="1">
      <alignment horizontal="center" vertical="center"/>
      <protection locked="0"/>
    </xf>
    <xf numFmtId="14" fontId="5" fillId="11" borderId="3" xfId="0" applyNumberFormat="1" applyFont="1" applyFill="1" applyBorder="1" applyAlignment="1" applyProtection="1">
      <alignment horizontal="center" vertical="center"/>
      <protection locked="0"/>
    </xf>
    <xf numFmtId="0" fontId="9" fillId="5" borderId="0" xfId="0" applyFont="1" applyFill="1" applyBorder="1" applyAlignment="1" applyProtection="1">
      <alignment horizontal="left" vertical="top" wrapText="1"/>
    </xf>
    <xf numFmtId="0" fontId="1" fillId="6" borderId="12" xfId="0" applyFont="1" applyFill="1" applyBorder="1" applyAlignment="1" applyProtection="1">
      <alignment horizontal="center" vertical="center" wrapText="1"/>
      <protection hidden="1"/>
    </xf>
    <xf numFmtId="0" fontId="1" fillId="6" borderId="28" xfId="0" applyFont="1" applyFill="1" applyBorder="1" applyAlignment="1" applyProtection="1">
      <alignment horizontal="center" vertical="center" wrapText="1"/>
      <protection hidden="1"/>
    </xf>
    <xf numFmtId="8" fontId="23" fillId="5" borderId="0" xfId="0" applyNumberFormat="1" applyFont="1" applyFill="1" applyBorder="1" applyAlignment="1" applyProtection="1">
      <alignment horizontal="right" vertical="top" wrapText="1"/>
      <protection hidden="1"/>
    </xf>
    <xf numFmtId="0" fontId="24" fillId="14" borderId="26" xfId="0" applyFont="1" applyFill="1" applyBorder="1" applyAlignment="1" applyProtection="1">
      <alignment horizontal="left" vertical="center" wrapText="1"/>
      <protection hidden="1"/>
    </xf>
    <xf numFmtId="0" fontId="24" fillId="14" borderId="0" xfId="0" applyFont="1" applyFill="1" applyBorder="1" applyAlignment="1" applyProtection="1">
      <alignment horizontal="left" vertical="center" wrapText="1"/>
      <protection hidden="1"/>
    </xf>
    <xf numFmtId="0" fontId="24" fillId="14" borderId="27" xfId="0" applyFont="1" applyFill="1" applyBorder="1" applyAlignment="1" applyProtection="1">
      <alignment horizontal="left" vertical="center" wrapText="1"/>
      <protection hidden="1"/>
    </xf>
    <xf numFmtId="0" fontId="1" fillId="6" borderId="7" xfId="0" applyFont="1" applyFill="1" applyBorder="1" applyAlignment="1" applyProtection="1">
      <alignment horizontal="center" vertical="center" wrapText="1"/>
      <protection hidden="1"/>
    </xf>
    <xf numFmtId="0" fontId="1" fillId="6" borderId="8" xfId="0" applyFont="1" applyFill="1" applyBorder="1" applyAlignment="1" applyProtection="1">
      <alignment horizontal="center" vertical="center" wrapText="1"/>
      <protection hidden="1"/>
    </xf>
    <xf numFmtId="164" fontId="35" fillId="10" borderId="4" xfId="2" quotePrefix="1" applyNumberFormat="1" applyFill="1" applyBorder="1" applyAlignment="1" applyProtection="1">
      <alignment horizontal="center" vertical="center"/>
      <protection locked="0"/>
    </xf>
    <xf numFmtId="0" fontId="46" fillId="5" borderId="0" xfId="2" applyFont="1" applyFill="1" applyBorder="1" applyAlignment="1" applyProtection="1">
      <alignment horizontal="left" vertical="center" wrapText="1"/>
      <protection locked="0"/>
    </xf>
    <xf numFmtId="0" fontId="2" fillId="5" borderId="0" xfId="0" quotePrefix="1" applyFont="1" applyFill="1" applyBorder="1" applyAlignment="1" applyProtection="1">
      <alignment horizontal="left" vertical="top" wrapText="1"/>
    </xf>
    <xf numFmtId="164" fontId="6" fillId="10" borderId="5" xfId="0" applyNumberFormat="1" applyFont="1" applyFill="1" applyBorder="1" applyAlignment="1" applyProtection="1">
      <alignment horizontal="center" vertical="center" wrapText="1"/>
      <protection hidden="1"/>
    </xf>
    <xf numFmtId="0" fontId="8" fillId="5" borderId="31" xfId="0" applyFont="1" applyFill="1" applyBorder="1" applyAlignment="1" applyProtection="1">
      <alignment horizontal="center"/>
    </xf>
    <xf numFmtId="0" fontId="8" fillId="5" borderId="20" xfId="0" applyFont="1" applyFill="1" applyBorder="1" applyAlignment="1" applyProtection="1">
      <alignment horizontal="center"/>
    </xf>
    <xf numFmtId="0" fontId="8" fillId="5" borderId="29" xfId="0" applyFont="1" applyFill="1" applyBorder="1" applyAlignment="1" applyProtection="1">
      <alignment horizontal="center"/>
    </xf>
    <xf numFmtId="0" fontId="8" fillId="5" borderId="32" xfId="0" applyFont="1" applyFill="1" applyBorder="1" applyAlignment="1" applyProtection="1">
      <alignment horizontal="center"/>
    </xf>
    <xf numFmtId="49" fontId="2" fillId="11" borderId="33" xfId="0" applyNumberFormat="1" applyFont="1" applyFill="1" applyBorder="1" applyAlignment="1" applyProtection="1">
      <alignment horizontal="center" vertical="center"/>
      <protection locked="0"/>
    </xf>
    <xf numFmtId="49" fontId="2" fillId="11" borderId="34" xfId="0" applyNumberFormat="1" applyFont="1" applyFill="1" applyBorder="1" applyAlignment="1" applyProtection="1">
      <alignment horizontal="center" vertical="center"/>
      <protection locked="0"/>
    </xf>
    <xf numFmtId="0" fontId="41" fillId="13" borderId="9" xfId="0" applyFont="1" applyFill="1" applyBorder="1" applyAlignment="1" applyProtection="1">
      <alignment horizontal="right" vertical="center"/>
      <protection hidden="1"/>
    </xf>
    <xf numFmtId="0" fontId="41" fillId="13" borderId="35" xfId="0" applyFont="1" applyFill="1" applyBorder="1" applyAlignment="1" applyProtection="1">
      <alignment horizontal="right" vertical="center"/>
      <protection hidden="1"/>
    </xf>
    <xf numFmtId="0" fontId="2" fillId="5" borderId="16" xfId="0" applyFont="1" applyFill="1" applyBorder="1" applyAlignment="1" applyProtection="1">
      <alignment horizontal="left" vertical="center" wrapText="1"/>
    </xf>
    <xf numFmtId="14" fontId="32" fillId="5" borderId="11" xfId="0" applyNumberFormat="1" applyFont="1" applyFill="1" applyBorder="1" applyAlignment="1" applyProtection="1">
      <alignment horizontal="right" vertical="center" wrapText="1"/>
    </xf>
    <xf numFmtId="0" fontId="32" fillId="5" borderId="30" xfId="0" applyFont="1" applyFill="1" applyBorder="1" applyAlignment="1" applyProtection="1">
      <alignment horizontal="right" vertical="center" wrapText="1"/>
    </xf>
    <xf numFmtId="0" fontId="1" fillId="5" borderId="1" xfId="0" applyFont="1" applyFill="1" applyBorder="1" applyAlignment="1" applyProtection="1">
      <alignment horizontal="left" vertical="center"/>
    </xf>
    <xf numFmtId="0" fontId="24" fillId="14" borderId="29" xfId="0" applyFont="1" applyFill="1" applyBorder="1" applyAlignment="1" applyProtection="1">
      <alignment horizontal="left" vertical="center" wrapText="1"/>
      <protection hidden="1"/>
    </xf>
    <xf numFmtId="0" fontId="24" fillId="14" borderId="11" xfId="0" applyFont="1" applyFill="1" applyBorder="1" applyAlignment="1" applyProtection="1">
      <alignment horizontal="left" vertical="center" wrapText="1"/>
      <protection hidden="1"/>
    </xf>
    <xf numFmtId="0" fontId="24" fillId="14" borderId="30" xfId="0" applyFont="1" applyFill="1" applyBorder="1" applyAlignment="1" applyProtection="1">
      <alignment horizontal="left" vertical="center" wrapText="1"/>
      <protection hidden="1"/>
    </xf>
    <xf numFmtId="49" fontId="2" fillId="11" borderId="21" xfId="0" applyNumberFormat="1" applyFont="1" applyFill="1" applyBorder="1" applyAlignment="1" applyProtection="1">
      <alignment horizontal="left" vertical="center"/>
      <protection locked="0"/>
    </xf>
    <xf numFmtId="49" fontId="2" fillId="11" borderId="6" xfId="0" applyNumberFormat="1" applyFont="1" applyFill="1" applyBorder="1" applyAlignment="1" applyProtection="1">
      <alignment horizontal="left" vertical="center"/>
      <protection locked="0"/>
    </xf>
    <xf numFmtId="49" fontId="2" fillId="11" borderId="10" xfId="0" applyNumberFormat="1" applyFont="1" applyFill="1" applyBorder="1" applyAlignment="1" applyProtection="1">
      <alignment horizontal="left" vertical="center"/>
      <protection locked="0"/>
    </xf>
    <xf numFmtId="164" fontId="22" fillId="15" borderId="21" xfId="0" applyNumberFormat="1" applyFont="1" applyFill="1" applyBorder="1" applyAlignment="1" applyProtection="1">
      <alignment horizontal="left" vertical="center" wrapText="1"/>
    </xf>
    <xf numFmtId="164" fontId="22" fillId="15" borderId="6" xfId="0" applyNumberFormat="1" applyFont="1" applyFill="1" applyBorder="1" applyAlignment="1" applyProtection="1">
      <alignment horizontal="left" vertical="center" wrapText="1"/>
    </xf>
    <xf numFmtId="164" fontId="22" fillId="15" borderId="10" xfId="0" applyNumberFormat="1" applyFont="1" applyFill="1" applyBorder="1" applyAlignment="1" applyProtection="1">
      <alignment horizontal="left" vertical="center" wrapText="1"/>
    </xf>
    <xf numFmtId="0" fontId="1" fillId="10" borderId="1" xfId="0" applyFont="1" applyFill="1" applyBorder="1" applyAlignment="1" applyProtection="1">
      <alignment horizontal="left" vertical="center"/>
    </xf>
    <xf numFmtId="0" fontId="26" fillId="5" borderId="14" xfId="0" applyFont="1" applyFill="1" applyBorder="1" applyAlignment="1" applyProtection="1">
      <alignment horizontal="left" vertical="center" wrapText="1"/>
      <protection hidden="1"/>
    </xf>
    <xf numFmtId="0" fontId="26" fillId="5" borderId="4" xfId="0" applyFont="1" applyFill="1" applyBorder="1" applyAlignment="1" applyProtection="1">
      <alignment horizontal="left" vertical="center" wrapText="1"/>
      <protection hidden="1"/>
    </xf>
    <xf numFmtId="0" fontId="26" fillId="5" borderId="15" xfId="0" applyFont="1" applyFill="1" applyBorder="1" applyAlignment="1" applyProtection="1">
      <alignment horizontal="left" vertical="center" wrapText="1"/>
      <protection hidden="1"/>
    </xf>
    <xf numFmtId="164" fontId="35" fillId="10" borderId="4" xfId="2" applyNumberFormat="1" applyFill="1" applyBorder="1" applyAlignment="1" applyProtection="1">
      <alignment horizontal="left" vertical="center"/>
      <protection locked="0"/>
    </xf>
    <xf numFmtId="164" fontId="35" fillId="10" borderId="4" xfId="2" quotePrefix="1" applyNumberFormat="1" applyFill="1" applyBorder="1" applyAlignment="1" applyProtection="1">
      <alignment horizontal="left" vertical="center"/>
      <protection locked="0"/>
    </xf>
    <xf numFmtId="0" fontId="2" fillId="5" borderId="0" xfId="0" applyFont="1" applyFill="1" applyBorder="1" applyAlignment="1" applyProtection="1">
      <alignment horizontal="left" vertical="center"/>
    </xf>
    <xf numFmtId="0" fontId="2" fillId="5" borderId="0" xfId="0" applyFont="1" applyFill="1" applyBorder="1" applyAlignment="1">
      <alignment horizontal="left" vertical="center"/>
    </xf>
  </cellXfs>
  <cellStyles count="4">
    <cellStyle name="Currency" xfId="1" builtinId="4"/>
    <cellStyle name="Hyperlink" xfId="2" builtinId="8"/>
    <cellStyle name="Normal" xfId="0" builtinId="0"/>
    <cellStyle name="Normal 2" xfId="3" xr:uid="{00000000-0005-0000-0000-000003000000}"/>
  </cellStyles>
  <dxfs count="21">
    <dxf>
      <font>
        <color rgb="FFFF0000"/>
      </font>
      <fill>
        <patternFill>
          <bgColor rgb="FFFBDDE3"/>
        </patternFill>
      </fill>
    </dxf>
    <dxf>
      <font>
        <color rgb="FFFF0000"/>
      </font>
      <fill>
        <patternFill>
          <bgColor rgb="FFFBDDE3"/>
        </patternFill>
      </fill>
    </dxf>
    <dxf>
      <fill>
        <patternFill>
          <bgColor theme="1"/>
        </patternFill>
      </fill>
    </dxf>
    <dxf>
      <fill>
        <patternFill>
          <bgColor rgb="FFFF0000"/>
        </patternFill>
      </fill>
    </dxf>
    <dxf>
      <fill>
        <patternFill>
          <bgColor theme="1"/>
        </patternFill>
      </fill>
    </dxf>
    <dxf>
      <fill>
        <patternFill>
          <bgColor rgb="FFFF0000"/>
        </patternFill>
      </fill>
    </dxf>
    <dxf>
      <fill>
        <patternFill>
          <bgColor rgb="FFFF0000"/>
        </patternFill>
      </fill>
    </dxf>
    <dxf>
      <fill>
        <patternFill>
          <bgColor rgb="FFFF0000"/>
        </patternFill>
      </fill>
    </dxf>
    <dxf>
      <font>
        <color rgb="FFFF0000"/>
      </font>
      <fill>
        <patternFill>
          <bgColor rgb="FFFBDDE3"/>
        </patternFill>
      </fill>
    </dxf>
    <dxf>
      <font>
        <color rgb="FFFF0000"/>
      </font>
      <fill>
        <patternFill>
          <bgColor theme="5"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bgColor rgb="FFFBDDE3"/>
        </patternFill>
      </fill>
    </dxf>
    <dxf>
      <font>
        <color rgb="FFFF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CC"/>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2E1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1270</xdr:colOff>
      <xdr:row>50</xdr:row>
      <xdr:rowOff>1904</xdr:rowOff>
    </xdr:from>
    <xdr:to>
      <xdr:col>13</xdr:col>
      <xdr:colOff>38076</xdr:colOff>
      <xdr:row>51</xdr:row>
      <xdr:rowOff>95904</xdr:rowOff>
    </xdr:to>
    <xdr:sp macro="" textlink="">
      <xdr:nvSpPr>
        <xdr:cNvPr id="2" name="Text Box 5">
          <a:extLst>
            <a:ext uri="{FF2B5EF4-FFF2-40B4-BE49-F238E27FC236}">
              <a16:creationId xmlns:a16="http://schemas.microsoft.com/office/drawing/2014/main" id="{0AD70A94-3C08-43B5-ABAE-AED684412C5F}"/>
            </a:ext>
          </a:extLst>
        </xdr:cNvPr>
        <xdr:cNvSpPr txBox="1">
          <a:spLocks noChangeArrowheads="1"/>
        </xdr:cNvSpPr>
      </xdr:nvSpPr>
      <xdr:spPr bwMode="auto">
        <a:xfrm>
          <a:off x="485775" y="12877799"/>
          <a:ext cx="7467600" cy="257175"/>
        </a:xfrm>
        <a:prstGeom prst="rect">
          <a:avLst/>
        </a:prstGeom>
        <a:noFill/>
        <a:ln w="9525" algn="ctr">
          <a:noFill/>
          <a:miter lim="800000"/>
          <a:headEnd/>
          <a:tailEnd/>
        </a:ln>
        <a:effectLst/>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a:cs typeface="Arial"/>
            </a:rPr>
            <a:t>Funded by TEP customers and approved by the Arizona Corporation Commission</a:t>
          </a:r>
        </a:p>
      </xdr:txBody>
    </xdr:sp>
    <xdr:clientData/>
  </xdr:twoCellAnchor>
  <xdr:twoCellAnchor editAs="oneCell">
    <xdr:from>
      <xdr:col>0</xdr:col>
      <xdr:colOff>180975</xdr:colOff>
      <xdr:row>0</xdr:row>
      <xdr:rowOff>152400</xdr:rowOff>
    </xdr:from>
    <xdr:to>
      <xdr:col>6</xdr:col>
      <xdr:colOff>0</xdr:colOff>
      <xdr:row>5</xdr:row>
      <xdr:rowOff>28575</xdr:rowOff>
    </xdr:to>
    <xdr:pic>
      <xdr:nvPicPr>
        <xdr:cNvPr id="12710" name="Picture 1">
          <a:extLst>
            <a:ext uri="{FF2B5EF4-FFF2-40B4-BE49-F238E27FC236}">
              <a16:creationId xmlns:a16="http://schemas.microsoft.com/office/drawing/2014/main" id="{D5AE5A4B-BD94-4116-A1EB-C9CEDC38E4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52400"/>
          <a:ext cx="347662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238125</xdr:colOff>
      <xdr:row>0</xdr:row>
      <xdr:rowOff>38100</xdr:rowOff>
    </xdr:from>
    <xdr:to>
      <xdr:col>14</xdr:col>
      <xdr:colOff>723900</xdr:colOff>
      <xdr:row>1</xdr:row>
      <xdr:rowOff>342900</xdr:rowOff>
    </xdr:to>
    <xdr:pic>
      <xdr:nvPicPr>
        <xdr:cNvPr id="15074" name="Picture 1">
          <a:extLst>
            <a:ext uri="{FF2B5EF4-FFF2-40B4-BE49-F238E27FC236}">
              <a16:creationId xmlns:a16="http://schemas.microsoft.com/office/drawing/2014/main" id="{C2F0934D-AFE9-423F-B9C7-91D4ED608D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38100"/>
          <a:ext cx="1381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114300</xdr:colOff>
      <xdr:row>100</xdr:row>
      <xdr:rowOff>488950</xdr:rowOff>
    </xdr:from>
    <xdr:ext cx="4397959" cy="514350"/>
    <xdr:sp macro="" textlink="">
      <xdr:nvSpPr>
        <xdr:cNvPr id="4" name="TextBox 3">
          <a:extLst>
            <a:ext uri="{FF2B5EF4-FFF2-40B4-BE49-F238E27FC236}">
              <a16:creationId xmlns:a16="http://schemas.microsoft.com/office/drawing/2014/main" id="{CBECD301-67B9-4298-882C-C870D4A82F67}"/>
            </a:ext>
          </a:extLst>
        </xdr:cNvPr>
        <xdr:cNvSpPr txBox="1"/>
      </xdr:nvSpPr>
      <xdr:spPr>
        <a:xfrm>
          <a:off x="1428750" y="19354800"/>
          <a:ext cx="43910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5</xdr:col>
      <xdr:colOff>448945</xdr:colOff>
      <xdr:row>102</xdr:row>
      <xdr:rowOff>332740</xdr:rowOff>
    </xdr:from>
    <xdr:ext cx="5159921" cy="691508"/>
    <xdr:sp macro="" textlink="">
      <xdr:nvSpPr>
        <xdr:cNvPr id="5" name="TextBox 4">
          <a:extLst>
            <a:ext uri="{FF2B5EF4-FFF2-40B4-BE49-F238E27FC236}">
              <a16:creationId xmlns:a16="http://schemas.microsoft.com/office/drawing/2014/main" id="{AA6FC8FC-715A-446F-A8FC-18093120E6F0}"/>
            </a:ext>
          </a:extLst>
        </xdr:cNvPr>
        <xdr:cNvSpPr txBox="1"/>
      </xdr:nvSpPr>
      <xdr:spPr>
        <a:xfrm>
          <a:off x="4743450" y="22136100"/>
          <a:ext cx="5143499" cy="531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5</xdr:col>
      <xdr:colOff>577215</xdr:colOff>
      <xdr:row>103</xdr:row>
      <xdr:rowOff>62230</xdr:rowOff>
    </xdr:from>
    <xdr:ext cx="184731" cy="264560"/>
    <xdr:sp macro="" textlink="">
      <xdr:nvSpPr>
        <xdr:cNvPr id="6" name="TextBox 5">
          <a:extLst>
            <a:ext uri="{FF2B5EF4-FFF2-40B4-BE49-F238E27FC236}">
              <a16:creationId xmlns:a16="http://schemas.microsoft.com/office/drawing/2014/main" id="{8C125F09-8335-4B3A-8572-071282D32F9C}"/>
            </a:ext>
          </a:extLst>
        </xdr:cNvPr>
        <xdr:cNvSpPr txBox="1"/>
      </xdr:nvSpPr>
      <xdr:spPr>
        <a:xfrm>
          <a:off x="4778798" y="26901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448945</xdr:colOff>
      <xdr:row>102</xdr:row>
      <xdr:rowOff>332740</xdr:rowOff>
    </xdr:from>
    <xdr:ext cx="5159921" cy="691508"/>
    <xdr:sp macro="" textlink="">
      <xdr:nvSpPr>
        <xdr:cNvPr id="7" name="TextBox 6">
          <a:extLst>
            <a:ext uri="{FF2B5EF4-FFF2-40B4-BE49-F238E27FC236}">
              <a16:creationId xmlns:a16="http://schemas.microsoft.com/office/drawing/2014/main" id="{650EBF04-2331-47C2-9DA5-86518E114690}"/>
            </a:ext>
          </a:extLst>
        </xdr:cNvPr>
        <xdr:cNvSpPr txBox="1"/>
      </xdr:nvSpPr>
      <xdr:spPr>
        <a:xfrm>
          <a:off x="4743450" y="22136100"/>
          <a:ext cx="5143499" cy="531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epcommercialenergysolutions.com/" TargetMode="External"/><Relationship Id="rId2" Type="http://schemas.openxmlformats.org/officeDocument/2006/relationships/hyperlink" Target="mailto:ces@tep.com" TargetMode="External"/><Relationship Id="rId1" Type="http://schemas.openxmlformats.org/officeDocument/2006/relationships/hyperlink" Target="http://www.tepcommercialenergysolutions.com/Projec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designlights.org/search/" TargetMode="External"/><Relationship Id="rId7" Type="http://schemas.openxmlformats.org/officeDocument/2006/relationships/printerSettings" Target="../printerSettings/printerSettings2.bin"/><Relationship Id="rId2" Type="http://schemas.openxmlformats.org/officeDocument/2006/relationships/hyperlink" Target="http://www.energystar.gov/certified-products/certified-products?c=products.pr_find_es_products" TargetMode="External"/><Relationship Id="rId1" Type="http://schemas.openxmlformats.org/officeDocument/2006/relationships/hyperlink" Target="https://www.youtube.com/watch?v=U3eWhRcTH0w" TargetMode="External"/><Relationship Id="rId6" Type="http://schemas.openxmlformats.org/officeDocument/2006/relationships/hyperlink" Target="https://www.energystar.gov/productfinder/product/certified-light-fixtures" TargetMode="External"/><Relationship Id="rId5" Type="http://schemas.openxmlformats.org/officeDocument/2006/relationships/hyperlink" Target="https://www.designlights.org/search/" TargetMode="External"/><Relationship Id="rId10" Type="http://schemas.openxmlformats.org/officeDocument/2006/relationships/comments" Target="../comments1.xml"/><Relationship Id="rId4" Type="http://schemas.openxmlformats.org/officeDocument/2006/relationships/hyperlink" Target="http://www.energystar.gov/certified-products/certified-products?c=products.pr_find_es_products"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41"/>
    <pageSetUpPr fitToPage="1"/>
  </sheetPr>
  <dimension ref="A1:Q65536"/>
  <sheetViews>
    <sheetView zoomScaleNormal="100" zoomScaleSheetLayoutView="100" workbookViewId="0">
      <selection activeCell="B39" sqref="B39:M39"/>
    </sheetView>
  </sheetViews>
  <sheetFormatPr defaultColWidth="0" defaultRowHeight="12.75" zeroHeight="1" x14ac:dyDescent="0.2"/>
  <cols>
    <col min="1" max="6" width="9.140625" style="8" customWidth="1"/>
    <col min="7" max="7" width="9" style="8" customWidth="1"/>
    <col min="8" max="13" width="9.140625" style="8" customWidth="1"/>
    <col min="14" max="14" width="7.42578125" style="8" customWidth="1"/>
    <col min="15" max="15" width="0" style="8" hidden="1" customWidth="1"/>
    <col min="16" max="16" width="2.5703125" style="8" hidden="1" customWidth="1"/>
    <col min="17" max="16384" width="0" style="8" hidden="1"/>
  </cols>
  <sheetData>
    <row r="1" spans="1:17" x14ac:dyDescent="0.2">
      <c r="A1" s="6"/>
      <c r="B1" s="7"/>
      <c r="C1" s="7"/>
      <c r="D1" s="7"/>
      <c r="E1" s="7"/>
      <c r="F1" s="7"/>
      <c r="G1" s="7"/>
      <c r="H1" s="7"/>
      <c r="I1" s="7"/>
      <c r="J1" s="7"/>
      <c r="K1" s="7"/>
      <c r="L1" s="7"/>
      <c r="M1" s="7"/>
      <c r="N1" s="7"/>
    </row>
    <row r="2" spans="1:17" x14ac:dyDescent="0.2">
      <c r="A2" s="7"/>
      <c r="B2" s="7"/>
      <c r="C2" s="7"/>
      <c r="D2" s="7"/>
      <c r="E2" s="7"/>
      <c r="F2" s="7"/>
      <c r="G2" s="7"/>
      <c r="H2" s="7"/>
      <c r="I2" s="7"/>
      <c r="J2" s="7"/>
      <c r="K2" s="7"/>
      <c r="L2" s="7"/>
      <c r="M2" s="7"/>
      <c r="N2" s="7"/>
    </row>
    <row r="3" spans="1:17" ht="30" x14ac:dyDescent="0.4">
      <c r="A3" s="7"/>
      <c r="B3" s="7"/>
      <c r="C3" s="7"/>
      <c r="D3" s="7"/>
      <c r="E3" s="7"/>
      <c r="F3" s="7"/>
      <c r="G3" s="147" t="s">
        <v>35</v>
      </c>
      <c r="H3" s="147"/>
      <c r="I3" s="147"/>
      <c r="J3" s="147"/>
      <c r="K3" s="147"/>
      <c r="L3" s="147"/>
      <c r="M3" s="147"/>
      <c r="N3" s="147"/>
    </row>
    <row r="4" spans="1:17" ht="30" x14ac:dyDescent="0.4">
      <c r="A4" s="7"/>
      <c r="B4" s="7"/>
      <c r="C4" s="7"/>
      <c r="D4" s="7"/>
      <c r="E4" s="7"/>
      <c r="F4" s="7"/>
      <c r="G4" s="148" t="s">
        <v>36</v>
      </c>
      <c r="H4" s="147"/>
      <c r="I4" s="147"/>
      <c r="J4" s="147"/>
      <c r="K4" s="147"/>
      <c r="L4" s="147"/>
      <c r="M4" s="147"/>
      <c r="N4" s="147"/>
    </row>
    <row r="5" spans="1:17" ht="30" x14ac:dyDescent="0.4">
      <c r="A5" s="7"/>
      <c r="B5" s="7"/>
      <c r="C5" s="7"/>
      <c r="D5" s="7"/>
      <c r="E5" s="7"/>
      <c r="F5" s="7"/>
      <c r="G5" s="147" t="s">
        <v>427</v>
      </c>
      <c r="H5" s="147"/>
      <c r="I5" s="147"/>
      <c r="J5" s="147"/>
      <c r="K5" s="147"/>
      <c r="L5" s="147"/>
      <c r="M5" s="147"/>
      <c r="N5" s="147"/>
    </row>
    <row r="6" spans="1:17" ht="33.6" customHeight="1" x14ac:dyDescent="0.4">
      <c r="A6" s="7"/>
      <c r="B6" s="7"/>
      <c r="C6" s="7"/>
      <c r="D6" s="7"/>
      <c r="E6" s="7"/>
      <c r="F6" s="7"/>
      <c r="G6" s="151"/>
      <c r="H6" s="151"/>
      <c r="I6" s="151"/>
      <c r="J6" s="151"/>
      <c r="K6" s="151"/>
      <c r="L6" s="151"/>
      <c r="M6" s="151"/>
      <c r="N6" s="151"/>
      <c r="O6" s="128"/>
      <c r="P6" s="128"/>
      <c r="Q6" s="128"/>
    </row>
    <row r="7" spans="1:17" x14ac:dyDescent="0.2">
      <c r="A7" s="7"/>
      <c r="B7" s="7"/>
      <c r="C7" s="7"/>
      <c r="D7" s="7"/>
      <c r="E7" s="7"/>
      <c r="F7" s="7"/>
      <c r="G7" s="7"/>
      <c r="H7" s="7"/>
      <c r="I7" s="7"/>
      <c r="J7" s="7"/>
      <c r="K7" s="7"/>
      <c r="L7" s="7"/>
      <c r="M7" s="7"/>
      <c r="N7" s="7"/>
    </row>
    <row r="8" spans="1:17" x14ac:dyDescent="0.2">
      <c r="A8" s="7"/>
      <c r="B8" s="7"/>
      <c r="C8" s="7"/>
      <c r="D8" s="7"/>
      <c r="E8" s="7"/>
      <c r="F8" s="7"/>
      <c r="G8" s="7"/>
      <c r="H8" s="7"/>
      <c r="I8" s="7"/>
      <c r="J8" s="7"/>
      <c r="K8" s="7"/>
      <c r="L8" s="7"/>
      <c r="M8" s="7"/>
      <c r="N8" s="7"/>
    </row>
    <row r="9" spans="1:17" x14ac:dyDescent="0.2">
      <c r="A9" s="7"/>
      <c r="B9" s="7"/>
      <c r="C9" s="7"/>
      <c r="D9" s="7"/>
      <c r="E9" s="7"/>
      <c r="F9" s="7"/>
      <c r="G9" s="7"/>
      <c r="H9" s="7"/>
      <c r="I9" s="7"/>
      <c r="J9" s="7"/>
      <c r="K9" s="7"/>
      <c r="L9" s="7"/>
      <c r="M9" s="7"/>
      <c r="N9" s="7"/>
    </row>
    <row r="10" spans="1:17" ht="15" x14ac:dyDescent="0.2">
      <c r="A10" s="7"/>
      <c r="B10" s="7"/>
      <c r="C10" s="7"/>
      <c r="D10" s="7"/>
      <c r="E10" s="7"/>
      <c r="F10" s="7"/>
      <c r="G10" s="7"/>
      <c r="H10" s="7"/>
      <c r="I10" s="7"/>
      <c r="J10" s="7"/>
      <c r="K10" s="7"/>
      <c r="L10" s="7"/>
      <c r="M10" s="7"/>
      <c r="N10" s="7"/>
      <c r="O10" s="9"/>
    </row>
    <row r="11" spans="1:17" ht="15" x14ac:dyDescent="0.2">
      <c r="A11" s="7"/>
      <c r="B11" s="7"/>
      <c r="C11" s="7"/>
      <c r="D11" s="7"/>
      <c r="E11" s="7"/>
      <c r="F11" s="7"/>
      <c r="G11" s="7"/>
      <c r="H11" s="7"/>
      <c r="I11" s="7"/>
      <c r="J11" s="7"/>
      <c r="K11" s="7"/>
      <c r="L11" s="7"/>
      <c r="M11" s="7"/>
      <c r="N11" s="7"/>
      <c r="O11" s="9"/>
    </row>
    <row r="12" spans="1:17" ht="15" x14ac:dyDescent="0.2">
      <c r="A12" s="7"/>
      <c r="B12" s="149"/>
      <c r="C12" s="150"/>
      <c r="D12" s="150"/>
      <c r="E12" s="150"/>
      <c r="F12" s="150"/>
      <c r="G12" s="150"/>
      <c r="H12" s="150"/>
      <c r="I12" s="150"/>
      <c r="J12" s="150"/>
      <c r="K12" s="150"/>
      <c r="L12" s="150"/>
      <c r="M12" s="150"/>
      <c r="N12" s="7"/>
      <c r="O12" s="9"/>
    </row>
    <row r="13" spans="1:17" x14ac:dyDescent="0.2">
      <c r="A13" s="7"/>
      <c r="B13" s="149"/>
      <c r="C13" s="150"/>
      <c r="D13" s="150"/>
      <c r="E13" s="150"/>
      <c r="F13" s="150"/>
      <c r="G13" s="150"/>
      <c r="H13" s="150"/>
      <c r="I13" s="150"/>
      <c r="J13" s="150"/>
      <c r="K13" s="150"/>
      <c r="L13" s="150"/>
      <c r="M13" s="150"/>
      <c r="N13" s="7"/>
    </row>
    <row r="14" spans="1:17" ht="16.899999999999999" customHeight="1" x14ac:dyDescent="0.5">
      <c r="A14" s="7"/>
      <c r="B14" s="138"/>
      <c r="C14" s="138"/>
      <c r="D14" s="138"/>
      <c r="E14" s="138"/>
      <c r="F14" s="138"/>
      <c r="G14" s="138"/>
      <c r="H14" s="138"/>
      <c r="I14" s="138"/>
      <c r="J14" s="138"/>
      <c r="K14" s="138"/>
      <c r="L14" s="138"/>
      <c r="M14" s="138"/>
      <c r="N14" s="7"/>
    </row>
    <row r="15" spans="1:17" ht="33.75" x14ac:dyDescent="0.5">
      <c r="A15" s="7"/>
      <c r="B15" s="138" t="s">
        <v>37</v>
      </c>
      <c r="C15" s="138"/>
      <c r="D15" s="138"/>
      <c r="E15" s="138"/>
      <c r="F15" s="138"/>
      <c r="G15" s="138"/>
      <c r="H15" s="138"/>
      <c r="I15" s="138"/>
      <c r="J15" s="138"/>
      <c r="K15" s="138"/>
      <c r="L15" s="138"/>
      <c r="M15" s="138"/>
      <c r="N15" s="7"/>
    </row>
    <row r="16" spans="1:17" ht="33.75" customHeight="1" x14ac:dyDescent="0.5">
      <c r="A16" s="7"/>
      <c r="B16" s="138" t="s">
        <v>51</v>
      </c>
      <c r="C16" s="138"/>
      <c r="D16" s="138"/>
      <c r="E16" s="138"/>
      <c r="F16" s="138"/>
      <c r="G16" s="138"/>
      <c r="H16" s="138"/>
      <c r="I16" s="138"/>
      <c r="J16" s="138"/>
      <c r="K16" s="138"/>
      <c r="L16" s="138"/>
      <c r="M16" s="138"/>
      <c r="N16" s="7"/>
    </row>
    <row r="17" spans="1:15" ht="15" x14ac:dyDescent="0.2">
      <c r="A17" s="7"/>
      <c r="B17" s="10"/>
      <c r="C17" s="11"/>
      <c r="D17" s="11"/>
      <c r="E17" s="11"/>
      <c r="F17" s="11"/>
      <c r="G17" s="11"/>
      <c r="H17" s="11"/>
      <c r="I17" s="11"/>
      <c r="J17" s="11"/>
      <c r="K17" s="11"/>
      <c r="L17" s="11"/>
      <c r="M17" s="11"/>
      <c r="N17" s="7"/>
      <c r="O17" s="9"/>
    </row>
    <row r="18" spans="1:15" ht="15" x14ac:dyDescent="0.2">
      <c r="A18" s="7"/>
      <c r="B18" s="12"/>
      <c r="C18" s="13"/>
      <c r="D18" s="13"/>
      <c r="E18" s="13"/>
      <c r="F18" s="13"/>
      <c r="G18" s="13"/>
      <c r="H18" s="13"/>
      <c r="I18" s="13"/>
      <c r="J18" s="13"/>
      <c r="K18" s="13"/>
      <c r="L18" s="13"/>
      <c r="M18" s="13"/>
      <c r="N18" s="7"/>
      <c r="O18" s="9"/>
    </row>
    <row r="19" spans="1:15" ht="15" x14ac:dyDescent="0.2">
      <c r="A19" s="7"/>
      <c r="B19" s="12"/>
      <c r="C19" s="13"/>
      <c r="D19" s="13"/>
      <c r="E19" s="13"/>
      <c r="F19" s="13"/>
      <c r="G19" s="13"/>
      <c r="H19" s="13"/>
      <c r="I19" s="13"/>
      <c r="J19" s="13"/>
      <c r="K19" s="13"/>
      <c r="L19" s="13"/>
      <c r="M19" s="13"/>
      <c r="N19" s="7"/>
      <c r="O19" s="9"/>
    </row>
    <row r="20" spans="1:15" ht="15" x14ac:dyDescent="0.2">
      <c r="A20" s="7"/>
      <c r="B20" s="12"/>
      <c r="C20" s="11"/>
      <c r="D20" s="11"/>
      <c r="E20" s="11"/>
      <c r="F20" s="11"/>
      <c r="G20" s="11"/>
      <c r="H20" s="11"/>
      <c r="I20" s="11"/>
      <c r="J20" s="11"/>
      <c r="K20" s="11"/>
      <c r="L20" s="11"/>
      <c r="M20" s="11"/>
      <c r="N20" s="7"/>
      <c r="O20" s="9"/>
    </row>
    <row r="21" spans="1:15" ht="21.75" customHeight="1" x14ac:dyDescent="0.2">
      <c r="A21" s="7"/>
      <c r="B21" s="13"/>
      <c r="C21" s="11"/>
      <c r="D21" s="11"/>
      <c r="E21" s="11"/>
      <c r="F21" s="11"/>
      <c r="G21" s="11"/>
      <c r="H21" s="11"/>
      <c r="I21" s="11"/>
      <c r="J21" s="11"/>
      <c r="K21" s="11"/>
      <c r="L21" s="11"/>
      <c r="M21" s="11"/>
      <c r="N21" s="7"/>
      <c r="O21" s="9"/>
    </row>
    <row r="22" spans="1:15" ht="23.25" x14ac:dyDescent="0.2">
      <c r="A22" s="7"/>
      <c r="B22" s="139" t="s">
        <v>38</v>
      </c>
      <c r="C22" s="139"/>
      <c r="D22" s="139"/>
      <c r="E22" s="139"/>
      <c r="F22" s="139"/>
      <c r="G22" s="139"/>
      <c r="H22" s="139"/>
      <c r="I22" s="139"/>
      <c r="J22" s="139"/>
      <c r="K22" s="139"/>
      <c r="L22" s="139"/>
      <c r="M22" s="139"/>
      <c r="N22" s="7"/>
      <c r="O22" s="9"/>
    </row>
    <row r="23" spans="1:15" ht="15" x14ac:dyDescent="0.2">
      <c r="A23" s="7"/>
      <c r="B23" s="12"/>
      <c r="C23" s="11"/>
      <c r="D23" s="11"/>
      <c r="E23" s="11"/>
      <c r="F23" s="11"/>
      <c r="G23" s="11"/>
      <c r="H23" s="11"/>
      <c r="I23" s="11"/>
      <c r="J23" s="11"/>
      <c r="K23" s="11"/>
      <c r="L23" s="11"/>
      <c r="M23" s="11"/>
      <c r="N23" s="7"/>
      <c r="O23" s="9"/>
    </row>
    <row r="24" spans="1:15" ht="42" customHeight="1" x14ac:dyDescent="0.2">
      <c r="A24" s="7"/>
      <c r="B24" s="136" t="s">
        <v>39</v>
      </c>
      <c r="C24" s="136"/>
      <c r="D24" s="136"/>
      <c r="E24" s="136"/>
      <c r="F24" s="136"/>
      <c r="G24" s="136"/>
      <c r="H24" s="136"/>
      <c r="I24" s="136"/>
      <c r="J24" s="136"/>
      <c r="K24" s="136"/>
      <c r="L24" s="136"/>
      <c r="M24" s="136"/>
      <c r="N24" s="7"/>
      <c r="O24" s="9"/>
    </row>
    <row r="25" spans="1:15" ht="15" x14ac:dyDescent="0.2">
      <c r="A25" s="7"/>
      <c r="B25" s="7"/>
      <c r="C25" s="7"/>
      <c r="D25" s="7"/>
      <c r="E25" s="7"/>
      <c r="F25" s="7"/>
      <c r="G25" s="7"/>
      <c r="H25" s="7"/>
      <c r="I25" s="7"/>
      <c r="J25" s="7"/>
      <c r="K25" s="7"/>
      <c r="L25" s="7"/>
      <c r="M25" s="7"/>
      <c r="N25" s="7"/>
      <c r="O25" s="9"/>
    </row>
    <row r="26" spans="1:15" x14ac:dyDescent="0.2">
      <c r="A26" s="7"/>
      <c r="B26" s="7"/>
      <c r="C26" s="7"/>
      <c r="D26" s="7"/>
      <c r="E26" s="7"/>
      <c r="F26" s="7"/>
      <c r="G26" s="7"/>
      <c r="H26" s="7"/>
      <c r="I26" s="7"/>
      <c r="J26" s="7"/>
      <c r="K26" s="7"/>
      <c r="L26" s="7"/>
      <c r="M26" s="7"/>
      <c r="N26" s="7"/>
    </row>
    <row r="27" spans="1:15" ht="23.25" x14ac:dyDescent="0.35">
      <c r="A27" s="7"/>
      <c r="B27" s="137" t="s">
        <v>40</v>
      </c>
      <c r="C27" s="137"/>
      <c r="D27" s="137"/>
      <c r="E27" s="137"/>
      <c r="F27" s="137"/>
      <c r="G27" s="137"/>
      <c r="H27" s="137"/>
      <c r="I27" s="137"/>
      <c r="J27" s="137"/>
      <c r="K27" s="137"/>
      <c r="L27" s="137"/>
      <c r="M27" s="137"/>
      <c r="N27" s="7"/>
    </row>
    <row r="28" spans="1:15" ht="23.25" x14ac:dyDescent="0.35">
      <c r="A28" s="7"/>
      <c r="B28" s="137" t="s">
        <v>41</v>
      </c>
      <c r="C28" s="137"/>
      <c r="D28" s="137"/>
      <c r="E28" s="137"/>
      <c r="F28" s="137"/>
      <c r="G28" s="137"/>
      <c r="H28" s="137"/>
      <c r="I28" s="137"/>
      <c r="J28" s="137"/>
      <c r="K28" s="137"/>
      <c r="L28" s="137"/>
      <c r="M28" s="137"/>
      <c r="N28" s="7"/>
    </row>
    <row r="29" spans="1:15" ht="23.25" x14ac:dyDescent="0.35">
      <c r="A29" s="7"/>
      <c r="B29" s="137" t="s">
        <v>42</v>
      </c>
      <c r="C29" s="137"/>
      <c r="D29" s="137"/>
      <c r="E29" s="137"/>
      <c r="F29" s="137"/>
      <c r="G29" s="137"/>
      <c r="H29" s="137"/>
      <c r="I29" s="137"/>
      <c r="J29" s="137"/>
      <c r="K29" s="137"/>
      <c r="L29" s="137"/>
      <c r="M29" s="137"/>
      <c r="N29" s="7"/>
    </row>
    <row r="30" spans="1:15" x14ac:dyDescent="0.2">
      <c r="A30" s="7"/>
      <c r="B30" s="14"/>
      <c r="C30" s="14"/>
      <c r="D30" s="14"/>
      <c r="E30" s="14"/>
      <c r="F30" s="14"/>
      <c r="G30" s="14"/>
      <c r="H30" s="14"/>
      <c r="I30" s="14"/>
      <c r="J30" s="14"/>
      <c r="K30" s="14"/>
      <c r="L30" s="14"/>
      <c r="M30" s="14"/>
      <c r="N30" s="7"/>
    </row>
    <row r="31" spans="1:15" ht="30" customHeight="1" x14ac:dyDescent="0.35">
      <c r="A31" s="7"/>
      <c r="B31" s="137" t="s">
        <v>43</v>
      </c>
      <c r="C31" s="137"/>
      <c r="D31" s="137"/>
      <c r="E31" s="137"/>
      <c r="F31" s="137"/>
      <c r="G31" s="137"/>
      <c r="H31" s="137"/>
      <c r="I31" s="137"/>
      <c r="J31" s="137"/>
      <c r="K31" s="137"/>
      <c r="L31" s="137"/>
      <c r="M31" s="137"/>
      <c r="N31" s="7"/>
    </row>
    <row r="32" spans="1:15" ht="27" x14ac:dyDescent="0.35">
      <c r="A32" s="7"/>
      <c r="B32" s="140" t="s">
        <v>44</v>
      </c>
      <c r="C32" s="141"/>
      <c r="D32" s="141"/>
      <c r="E32" s="141"/>
      <c r="F32" s="141"/>
      <c r="G32" s="141"/>
      <c r="H32" s="141"/>
      <c r="I32" s="141"/>
      <c r="J32" s="141"/>
      <c r="K32" s="141"/>
      <c r="L32" s="141"/>
      <c r="M32" s="141"/>
      <c r="N32" s="7"/>
    </row>
    <row r="33" spans="1:14" x14ac:dyDescent="0.2">
      <c r="A33" s="7"/>
      <c r="B33" s="7"/>
      <c r="C33" s="7"/>
      <c r="D33" s="7"/>
      <c r="E33" s="7"/>
      <c r="F33" s="7"/>
      <c r="G33" s="7"/>
      <c r="H33" s="7"/>
      <c r="I33" s="7"/>
      <c r="J33" s="7"/>
      <c r="K33" s="7"/>
      <c r="L33" s="7"/>
      <c r="M33" s="7"/>
      <c r="N33" s="7"/>
    </row>
    <row r="34" spans="1:14" ht="23.25" x14ac:dyDescent="0.35">
      <c r="A34" s="7"/>
      <c r="B34" s="137"/>
      <c r="C34" s="137"/>
      <c r="D34" s="137"/>
      <c r="E34" s="137"/>
      <c r="F34" s="137"/>
      <c r="G34" s="137"/>
      <c r="H34" s="137"/>
      <c r="I34" s="137"/>
      <c r="J34" s="137"/>
      <c r="K34" s="137"/>
      <c r="L34" s="137"/>
      <c r="M34" s="137"/>
      <c r="N34" s="7"/>
    </row>
    <row r="35" spans="1:14" ht="23.25" x14ac:dyDescent="0.35">
      <c r="A35" s="7"/>
      <c r="B35" s="137"/>
      <c r="C35" s="137"/>
      <c r="D35" s="137"/>
      <c r="E35" s="137"/>
      <c r="F35" s="137"/>
      <c r="G35" s="137"/>
      <c r="H35" s="137"/>
      <c r="I35" s="137"/>
      <c r="J35" s="137"/>
      <c r="K35" s="137"/>
      <c r="L35" s="137"/>
      <c r="M35" s="137"/>
      <c r="N35" s="7"/>
    </row>
    <row r="36" spans="1:14" ht="23.25" x14ac:dyDescent="0.35">
      <c r="A36" s="7"/>
      <c r="B36" s="137"/>
      <c r="C36" s="137"/>
      <c r="D36" s="137"/>
      <c r="E36" s="137"/>
      <c r="F36" s="137"/>
      <c r="G36" s="137"/>
      <c r="H36" s="137"/>
      <c r="I36" s="137"/>
      <c r="J36" s="137"/>
      <c r="K36" s="137"/>
      <c r="L36" s="137"/>
      <c r="M36" s="137"/>
      <c r="N36" s="7"/>
    </row>
    <row r="37" spans="1:14" x14ac:dyDescent="0.2">
      <c r="A37" s="7"/>
      <c r="B37" s="14"/>
      <c r="C37" s="14"/>
      <c r="D37" s="14"/>
      <c r="E37" s="14"/>
      <c r="F37" s="14"/>
      <c r="G37" s="14"/>
      <c r="H37" s="14"/>
      <c r="I37" s="14"/>
      <c r="J37" s="14"/>
      <c r="K37" s="14"/>
      <c r="L37" s="14"/>
      <c r="M37" s="14"/>
      <c r="N37" s="7"/>
    </row>
    <row r="38" spans="1:14" ht="23.25" x14ac:dyDescent="0.35">
      <c r="A38" s="7"/>
      <c r="B38" s="137"/>
      <c r="C38" s="137"/>
      <c r="D38" s="137"/>
      <c r="E38" s="137"/>
      <c r="F38" s="137"/>
      <c r="G38" s="137"/>
      <c r="H38" s="137"/>
      <c r="I38" s="137"/>
      <c r="J38" s="137"/>
      <c r="K38" s="137"/>
      <c r="L38" s="137"/>
      <c r="M38" s="137"/>
      <c r="N38" s="7"/>
    </row>
    <row r="39" spans="1:14" ht="27" x14ac:dyDescent="0.35">
      <c r="A39" s="7"/>
      <c r="B39" s="144"/>
      <c r="C39" s="145"/>
      <c r="D39" s="145"/>
      <c r="E39" s="145"/>
      <c r="F39" s="145"/>
      <c r="G39" s="145"/>
      <c r="H39" s="145"/>
      <c r="I39" s="145"/>
      <c r="J39" s="145"/>
      <c r="K39" s="145"/>
      <c r="L39" s="145"/>
      <c r="M39" s="145"/>
      <c r="N39" s="7"/>
    </row>
    <row r="40" spans="1:14" x14ac:dyDescent="0.2">
      <c r="A40" s="7"/>
      <c r="B40" s="14"/>
      <c r="C40" s="14"/>
      <c r="D40" s="14"/>
      <c r="E40" s="14"/>
      <c r="F40" s="14"/>
      <c r="G40" s="14"/>
      <c r="H40" s="14"/>
      <c r="I40" s="14"/>
      <c r="J40" s="14"/>
      <c r="K40" s="14"/>
      <c r="L40" s="14"/>
      <c r="M40" s="14"/>
      <c r="N40" s="7"/>
    </row>
    <row r="41" spans="1:14" ht="15" x14ac:dyDescent="0.2">
      <c r="A41" s="7"/>
      <c r="B41" s="15"/>
      <c r="C41" s="15"/>
      <c r="D41" s="15"/>
      <c r="E41" s="15"/>
      <c r="F41" s="16" t="s">
        <v>45</v>
      </c>
      <c r="G41" s="143" t="s">
        <v>402</v>
      </c>
      <c r="H41" s="143"/>
      <c r="I41" s="143"/>
      <c r="J41" s="143"/>
      <c r="K41" s="143"/>
      <c r="L41" s="143"/>
      <c r="M41" s="143"/>
      <c r="N41" s="7"/>
    </row>
    <row r="42" spans="1:14" x14ac:dyDescent="0.2">
      <c r="A42" s="7"/>
      <c r="B42" s="7"/>
      <c r="C42" s="7"/>
      <c r="D42" s="7"/>
      <c r="E42" s="7"/>
      <c r="F42" s="7"/>
      <c r="G42" s="7"/>
      <c r="H42" s="7"/>
      <c r="I42" s="7"/>
      <c r="J42" s="7"/>
      <c r="K42" s="7"/>
      <c r="L42" s="7"/>
      <c r="M42" s="7"/>
      <c r="N42" s="7"/>
    </row>
    <row r="43" spans="1:14" ht="27" customHeight="1" x14ac:dyDescent="0.2">
      <c r="A43" s="7"/>
      <c r="B43" s="7"/>
      <c r="C43" s="7"/>
      <c r="D43" s="17" t="s">
        <v>46</v>
      </c>
      <c r="E43" s="18"/>
      <c r="F43" s="18"/>
      <c r="G43" s="18"/>
      <c r="H43" s="18"/>
      <c r="I43" s="18"/>
      <c r="J43" s="18"/>
      <c r="K43" s="18"/>
      <c r="L43" s="7"/>
      <c r="M43" s="7"/>
      <c r="N43" s="7"/>
    </row>
    <row r="44" spans="1:14" ht="27" customHeight="1" x14ac:dyDescent="0.2">
      <c r="A44" s="7"/>
      <c r="B44" s="7"/>
      <c r="C44" s="7"/>
      <c r="D44" s="19" t="s">
        <v>47</v>
      </c>
      <c r="E44" s="18"/>
      <c r="F44" s="18"/>
      <c r="G44" s="18"/>
      <c r="H44" s="18"/>
      <c r="I44" s="18"/>
      <c r="J44" s="18"/>
      <c r="K44" s="18"/>
      <c r="L44" s="7"/>
      <c r="M44" s="7"/>
      <c r="N44" s="7"/>
    </row>
    <row r="45" spans="1:14" ht="27" customHeight="1" x14ac:dyDescent="0.2">
      <c r="A45" s="7"/>
      <c r="B45" s="7"/>
      <c r="C45" s="7"/>
      <c r="D45" s="19" t="s">
        <v>48</v>
      </c>
      <c r="E45" s="18"/>
      <c r="F45" s="18"/>
      <c r="G45" s="18"/>
      <c r="H45" s="18"/>
      <c r="I45" s="18"/>
      <c r="J45" s="18"/>
      <c r="K45" s="18"/>
      <c r="L45" s="7"/>
      <c r="M45" s="7"/>
      <c r="N45" s="7"/>
    </row>
    <row r="46" spans="1:14" ht="27" customHeight="1" x14ac:dyDescent="0.2">
      <c r="A46" s="7"/>
      <c r="B46" s="7"/>
      <c r="C46" s="7"/>
      <c r="D46" s="19" t="s">
        <v>49</v>
      </c>
      <c r="E46" s="18"/>
      <c r="F46" s="18"/>
      <c r="G46" s="18"/>
      <c r="H46" s="18"/>
      <c r="I46" s="18"/>
      <c r="J46" s="18"/>
      <c r="K46" s="18"/>
      <c r="L46" s="7"/>
      <c r="M46" s="7"/>
      <c r="N46" s="7"/>
    </row>
    <row r="47" spans="1:14" ht="27" customHeight="1" x14ac:dyDescent="0.2">
      <c r="A47" s="7"/>
      <c r="B47" s="7"/>
      <c r="C47" s="7"/>
      <c r="D47" s="19" t="s">
        <v>50</v>
      </c>
      <c r="E47" s="18"/>
      <c r="F47" s="18"/>
      <c r="G47" s="18"/>
      <c r="H47" s="18"/>
      <c r="I47" s="18"/>
      <c r="J47" s="18"/>
      <c r="K47" s="18"/>
      <c r="L47" s="7"/>
      <c r="M47" s="7"/>
      <c r="N47" s="7"/>
    </row>
    <row r="48" spans="1:14" x14ac:dyDescent="0.2">
      <c r="A48" s="7"/>
      <c r="B48" s="7"/>
      <c r="C48" s="7"/>
      <c r="D48" s="7"/>
      <c r="E48" s="7"/>
      <c r="F48" s="7"/>
      <c r="G48" s="7"/>
      <c r="H48" s="7"/>
      <c r="I48" s="7"/>
      <c r="J48" s="7"/>
      <c r="K48" s="7"/>
      <c r="L48" s="7"/>
      <c r="M48" s="7"/>
      <c r="N48" s="7"/>
    </row>
    <row r="49" spans="1:14" x14ac:dyDescent="0.2">
      <c r="A49" s="7"/>
      <c r="B49" s="7"/>
      <c r="C49" s="146" t="s">
        <v>434</v>
      </c>
      <c r="D49" s="142"/>
      <c r="E49" s="142"/>
      <c r="F49" s="142"/>
      <c r="G49" s="142"/>
      <c r="H49" s="142"/>
      <c r="I49" s="142"/>
      <c r="J49" s="142"/>
      <c r="K49" s="142"/>
      <c r="L49" s="142"/>
      <c r="M49" s="7"/>
      <c r="N49" s="7"/>
    </row>
    <row r="50" spans="1:14" x14ac:dyDescent="0.2">
      <c r="A50" s="7"/>
      <c r="B50" s="7"/>
      <c r="C50" s="7"/>
      <c r="D50" s="7"/>
      <c r="E50" s="7"/>
      <c r="F50" s="7"/>
      <c r="G50" s="7"/>
      <c r="H50" s="7"/>
      <c r="I50" s="7"/>
      <c r="J50" s="7"/>
      <c r="K50" s="7"/>
      <c r="L50" s="7"/>
      <c r="M50" s="7"/>
      <c r="N50" s="7"/>
    </row>
    <row r="51" spans="1:14" x14ac:dyDescent="0.2">
      <c r="A51" s="7"/>
      <c r="B51" s="7"/>
      <c r="C51" s="7"/>
      <c r="D51" s="7"/>
      <c r="E51" s="7"/>
      <c r="F51" s="7"/>
      <c r="G51" s="7"/>
      <c r="H51" s="7"/>
      <c r="I51" s="7"/>
      <c r="J51" s="7"/>
      <c r="K51" s="7"/>
      <c r="L51" s="7"/>
      <c r="M51" s="7"/>
      <c r="N51" s="7"/>
    </row>
    <row r="52" spans="1:14" x14ac:dyDescent="0.2">
      <c r="A52" s="7"/>
      <c r="B52" s="7"/>
      <c r="C52" s="7"/>
      <c r="D52" s="7"/>
      <c r="E52" s="7"/>
      <c r="F52" s="7"/>
      <c r="G52" s="7"/>
      <c r="H52" s="7"/>
      <c r="I52" s="7"/>
      <c r="J52" s="7"/>
      <c r="K52" s="7"/>
      <c r="L52" s="7"/>
      <c r="M52" s="7"/>
      <c r="N52" s="7"/>
    </row>
    <row r="53" spans="1:14" ht="15" customHeight="1" x14ac:dyDescent="0.2">
      <c r="A53" s="142"/>
      <c r="B53" s="142"/>
      <c r="C53" s="142"/>
      <c r="D53" s="142"/>
      <c r="E53" s="142"/>
      <c r="F53" s="142"/>
      <c r="G53" s="142"/>
      <c r="H53" s="142"/>
      <c r="I53" s="142"/>
      <c r="J53" s="142"/>
      <c r="K53" s="142"/>
      <c r="L53" s="142"/>
      <c r="M53" s="142"/>
      <c r="N53" s="142"/>
    </row>
    <row r="54" spans="1:14" x14ac:dyDescent="0.2">
      <c r="A54" s="7"/>
      <c r="B54" s="7"/>
      <c r="C54" s="7"/>
      <c r="D54" s="7"/>
      <c r="E54" s="7"/>
      <c r="F54" s="7"/>
      <c r="G54" s="7"/>
      <c r="H54" s="7"/>
      <c r="I54" s="7"/>
      <c r="J54" s="7"/>
      <c r="K54" s="7"/>
      <c r="L54" s="7"/>
      <c r="M54" s="7"/>
      <c r="N54" s="7"/>
    </row>
    <row r="55" spans="1:14" hidden="1" x14ac:dyDescent="0.2"/>
    <row r="56" spans="1:14" hidden="1" x14ac:dyDescent="0.2"/>
    <row r="57" spans="1:14" hidden="1" x14ac:dyDescent="0.2"/>
    <row r="58" spans="1:14" hidden="1" x14ac:dyDescent="0.2"/>
    <row r="59" spans="1:14" hidden="1" x14ac:dyDescent="0.2"/>
    <row r="60" spans="1:14" hidden="1" x14ac:dyDescent="0.2"/>
    <row r="61" spans="1:14" hidden="1" x14ac:dyDescent="0.2"/>
    <row r="62" spans="1:14" hidden="1" x14ac:dyDescent="0.2"/>
    <row r="63" spans="1:14" hidden="1" x14ac:dyDescent="0.2"/>
    <row r="64" spans="1:1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sheetData>
  <sheetProtection password="F209" sheet="1" objects="1" scenarios="1" selectLockedCells="1"/>
  <mergeCells count="24">
    <mergeCell ref="B15:M15"/>
    <mergeCell ref="G3:N3"/>
    <mergeCell ref="G4:N4"/>
    <mergeCell ref="G5:N5"/>
    <mergeCell ref="B12:M12"/>
    <mergeCell ref="B13:M13"/>
    <mergeCell ref="B14:M14"/>
    <mergeCell ref="G6:N6"/>
    <mergeCell ref="A53:N53"/>
    <mergeCell ref="B36:M36"/>
    <mergeCell ref="G41:M41"/>
    <mergeCell ref="B34:M34"/>
    <mergeCell ref="B35:M35"/>
    <mergeCell ref="B39:M39"/>
    <mergeCell ref="C49:L49"/>
    <mergeCell ref="B24:M24"/>
    <mergeCell ref="B27:M27"/>
    <mergeCell ref="B28:M28"/>
    <mergeCell ref="B38:M38"/>
    <mergeCell ref="B16:M16"/>
    <mergeCell ref="B22:M22"/>
    <mergeCell ref="B29:M29"/>
    <mergeCell ref="B31:M31"/>
    <mergeCell ref="B32:M32"/>
  </mergeCells>
  <hyperlinks>
    <hyperlink ref="G41" r:id="rId1" display="http://www.tepcommercialenergysolutions.com/Projects/" xr:uid="{00000000-0004-0000-0000-000000000000}"/>
    <hyperlink ref="B32" r:id="rId2" xr:uid="{00000000-0004-0000-0000-000001000000}"/>
    <hyperlink ref="G41:M41" r:id="rId3" display="www.tepcommercialenergysolutions.com" xr:uid="{00000000-0004-0000-0000-000002000000}"/>
  </hyperlinks>
  <printOptions horizontalCentered="1" verticalCentered="1"/>
  <pageMargins left="0.25" right="0.25" top="0.4" bottom="0.4" header="0.5" footer="0.34"/>
  <pageSetup scale="70" orientation="portrait" useFirstPageNumber="1" r:id="rId4"/>
  <headerFooter scaleWithDoc="0"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BE615"/>
  <sheetViews>
    <sheetView tabSelected="1" zoomScale="90" zoomScaleNormal="90" zoomScaleSheetLayoutView="100" workbookViewId="0">
      <selection activeCell="B3" sqref="B3:K3"/>
    </sheetView>
  </sheetViews>
  <sheetFormatPr defaultColWidth="0" defaultRowHeight="14.25" zeroHeight="1" x14ac:dyDescent="0.2"/>
  <cols>
    <col min="1" max="1" width="19.7109375" style="23" customWidth="1"/>
    <col min="2" max="2" width="8.5703125" style="23" customWidth="1"/>
    <col min="3" max="3" width="15" style="23" customWidth="1"/>
    <col min="4" max="5" width="9.85546875" style="23" customWidth="1"/>
    <col min="6" max="6" width="13.140625" style="23" customWidth="1"/>
    <col min="7" max="7" width="6.140625" style="23" customWidth="1"/>
    <col min="8" max="8" width="3.28515625" style="23" hidden="1" customWidth="1"/>
    <col min="9" max="10" width="11.5703125" style="23" customWidth="1"/>
    <col min="11" max="11" width="13.7109375" style="23" customWidth="1"/>
    <col min="12" max="12" width="9.28515625" style="23" customWidth="1"/>
    <col min="13" max="13" width="9.85546875" style="23" customWidth="1"/>
    <col min="14" max="14" width="13.42578125" style="23" customWidth="1"/>
    <col min="15" max="15" width="15.28515625" style="23" customWidth="1"/>
    <col min="16" max="16" width="16.85546875" style="23" hidden="1" customWidth="1"/>
    <col min="17" max="17" width="32.85546875" style="21" hidden="1" customWidth="1"/>
    <col min="18" max="18" width="33.7109375" style="22" hidden="1" customWidth="1"/>
    <col min="19" max="19" width="37.28515625" style="22" hidden="1" customWidth="1"/>
    <col min="20" max="20" width="19.5703125" style="22" hidden="1" customWidth="1"/>
    <col min="21" max="21" width="37.28515625" style="22" hidden="1" customWidth="1"/>
    <col min="22" max="22" width="45.42578125" style="22" hidden="1" customWidth="1"/>
    <col min="23" max="23" width="37.28515625" style="23" hidden="1" customWidth="1"/>
    <col min="24" max="24" width="42.42578125" style="23" hidden="1" customWidth="1"/>
    <col min="25" max="25" width="36.85546875" style="23" hidden="1" customWidth="1"/>
    <col min="26" max="26" width="33.140625" style="23" hidden="1" customWidth="1"/>
    <col min="27" max="27" width="33.42578125" style="23" hidden="1" customWidth="1"/>
    <col min="28" max="28" width="33" style="23" hidden="1" customWidth="1"/>
    <col min="29" max="29" width="36.85546875" style="23" hidden="1" customWidth="1"/>
    <col min="30" max="30" width="42.85546875" style="23" hidden="1" customWidth="1"/>
    <col min="31" max="31" width="32.42578125" style="23" hidden="1" customWidth="1"/>
    <col min="32" max="32" width="33" style="23" hidden="1" customWidth="1"/>
    <col min="33" max="34" width="24.5703125" style="23" hidden="1" customWidth="1"/>
    <col min="35" max="35" width="20.7109375" style="23" hidden="1" customWidth="1"/>
    <col min="36" max="36" width="28.140625" style="23" hidden="1" customWidth="1"/>
    <col min="37" max="37" width="26.5703125" style="23" hidden="1" customWidth="1"/>
    <col min="38" max="40" width="23.28515625" style="23" hidden="1" customWidth="1"/>
    <col min="41" max="41" width="41.7109375" style="23" hidden="1" customWidth="1"/>
    <col min="42" max="42" width="23.28515625" style="23" hidden="1" customWidth="1"/>
    <col min="43" max="45" width="24.28515625" style="23" hidden="1" customWidth="1"/>
    <col min="46" max="46" width="42.85546875" style="23" hidden="1" customWidth="1"/>
    <col min="47" max="47" width="24.28515625" style="23" hidden="1" customWidth="1"/>
    <col min="48" max="48" width="27.7109375" style="23" hidden="1" customWidth="1"/>
    <col min="49" max="49" width="28.85546875" style="23" hidden="1" customWidth="1"/>
    <col min="50" max="50" width="36.140625" style="23" hidden="1" customWidth="1"/>
    <col min="51" max="51" width="42.7109375" style="23" hidden="1" customWidth="1"/>
    <col min="52" max="52" width="24.140625" style="23" hidden="1" customWidth="1"/>
    <col min="53" max="55" width="25.140625" style="23" hidden="1" customWidth="1"/>
    <col min="56" max="56" width="43.7109375" style="23" hidden="1" customWidth="1"/>
    <col min="57" max="57" width="25.140625" style="23" hidden="1" customWidth="1"/>
    <col min="58" max="16384" width="9.140625" style="23" hidden="1"/>
  </cols>
  <sheetData>
    <row r="1" spans="1:51" ht="18" x14ac:dyDescent="0.2">
      <c r="A1" s="131" t="s">
        <v>28</v>
      </c>
      <c r="B1" s="109"/>
      <c r="C1" s="109"/>
      <c r="D1" s="109"/>
      <c r="E1" s="109"/>
      <c r="F1" s="109"/>
      <c r="G1" s="109"/>
      <c r="H1" s="109"/>
      <c r="I1" s="109"/>
      <c r="J1" s="109"/>
      <c r="K1" s="109"/>
      <c r="L1" s="251"/>
      <c r="M1" s="252"/>
      <c r="N1" s="245"/>
      <c r="O1" s="246"/>
      <c r="P1" s="20"/>
      <c r="Q1" s="24"/>
    </row>
    <row r="2" spans="1:51" ht="31.5" customHeight="1" thickBot="1" x14ac:dyDescent="0.25">
      <c r="A2" s="133" t="s">
        <v>406</v>
      </c>
      <c r="B2" s="113"/>
      <c r="C2" s="113"/>
      <c r="D2" s="113"/>
      <c r="E2" s="113"/>
      <c r="F2" s="113"/>
      <c r="G2" s="113"/>
      <c r="H2" s="113"/>
      <c r="I2" s="113"/>
      <c r="J2" s="113"/>
      <c r="K2" s="113"/>
      <c r="L2" s="254">
        <v>43949</v>
      </c>
      <c r="M2" s="255"/>
      <c r="N2" s="247"/>
      <c r="O2" s="248"/>
      <c r="P2" s="20"/>
      <c r="Q2" s="23"/>
      <c r="R2" s="125" t="s">
        <v>129</v>
      </c>
      <c r="S2" s="125"/>
      <c r="T2" s="125"/>
      <c r="U2" s="125"/>
      <c r="V2" s="125"/>
      <c r="W2" s="125"/>
      <c r="X2" s="125"/>
      <c r="Y2" s="125"/>
      <c r="Z2" s="125"/>
      <c r="AA2" s="125"/>
      <c r="AB2" s="125"/>
      <c r="AC2" s="125"/>
      <c r="AD2" s="81"/>
      <c r="AE2" s="81"/>
      <c r="AF2" s="81"/>
      <c r="AG2" s="81"/>
      <c r="AH2" s="81"/>
      <c r="AI2" s="81"/>
      <c r="AJ2" s="81"/>
      <c r="AK2" s="81"/>
      <c r="AL2" s="81"/>
      <c r="AM2" s="81"/>
      <c r="AN2" s="81"/>
      <c r="AO2" s="81"/>
      <c r="AP2" s="81"/>
      <c r="AQ2" s="81"/>
      <c r="AR2" s="81"/>
      <c r="AS2" s="81"/>
      <c r="AT2" s="81"/>
      <c r="AU2" s="81"/>
      <c r="AV2" s="81"/>
      <c r="AW2" s="81"/>
      <c r="AX2" s="81"/>
    </row>
    <row r="3" spans="1:51" ht="18" customHeight="1" thickBot="1" x14ac:dyDescent="0.25">
      <c r="A3" s="132" t="s">
        <v>27</v>
      </c>
      <c r="B3" s="260"/>
      <c r="C3" s="261"/>
      <c r="D3" s="261"/>
      <c r="E3" s="261"/>
      <c r="F3" s="261"/>
      <c r="G3" s="261"/>
      <c r="H3" s="261"/>
      <c r="I3" s="261"/>
      <c r="J3" s="261"/>
      <c r="K3" s="262"/>
      <c r="L3" s="202" t="s">
        <v>34</v>
      </c>
      <c r="M3" s="202"/>
      <c r="N3" s="249"/>
      <c r="O3" s="250"/>
      <c r="P3" s="26"/>
      <c r="R3" s="29" t="s">
        <v>4</v>
      </c>
      <c r="S3" s="29" t="s">
        <v>212</v>
      </c>
      <c r="T3" s="29" t="s">
        <v>11</v>
      </c>
      <c r="U3" s="30" t="s">
        <v>190</v>
      </c>
      <c r="V3" s="30" t="s">
        <v>191</v>
      </c>
      <c r="W3" s="30" t="s">
        <v>195</v>
      </c>
      <c r="X3" s="30" t="s">
        <v>192</v>
      </c>
      <c r="Y3" s="30" t="s">
        <v>193</v>
      </c>
      <c r="Z3" s="29" t="s">
        <v>194</v>
      </c>
      <c r="AA3" s="29" t="s">
        <v>83</v>
      </c>
      <c r="AB3" s="29"/>
      <c r="AC3" s="29" t="s">
        <v>86</v>
      </c>
      <c r="AD3" s="29" t="s">
        <v>131</v>
      </c>
      <c r="AE3" s="29" t="s">
        <v>9</v>
      </c>
      <c r="AF3" s="29" t="s">
        <v>10</v>
      </c>
      <c r="AG3" s="54" t="s">
        <v>145</v>
      </c>
      <c r="AH3" s="29" t="s">
        <v>148</v>
      </c>
      <c r="AI3" s="29" t="s">
        <v>146</v>
      </c>
      <c r="AJ3" s="29" t="s">
        <v>147</v>
      </c>
      <c r="AK3" s="29" t="s">
        <v>52</v>
      </c>
      <c r="AL3" s="115" t="s">
        <v>348</v>
      </c>
      <c r="AM3" s="115" t="s">
        <v>349</v>
      </c>
      <c r="AN3" s="115" t="s">
        <v>350</v>
      </c>
      <c r="AO3" s="115" t="s">
        <v>304</v>
      </c>
      <c r="AP3" s="115" t="s">
        <v>351</v>
      </c>
      <c r="AQ3" s="115" t="s">
        <v>352</v>
      </c>
      <c r="AR3" s="115" t="s">
        <v>353</v>
      </c>
      <c r="AS3" s="115" t="s">
        <v>354</v>
      </c>
      <c r="AT3" s="115" t="s">
        <v>305</v>
      </c>
      <c r="AU3" s="115" t="s">
        <v>355</v>
      </c>
      <c r="AV3" s="115"/>
      <c r="AW3" s="115" t="s">
        <v>311</v>
      </c>
      <c r="AX3" s="115" t="s">
        <v>358</v>
      </c>
      <c r="AY3" s="29" t="s">
        <v>359</v>
      </c>
    </row>
    <row r="4" spans="1:51" ht="20.25" x14ac:dyDescent="0.25">
      <c r="A4" s="263" t="s">
        <v>8</v>
      </c>
      <c r="B4" s="264"/>
      <c r="C4" s="264"/>
      <c r="D4" s="264"/>
      <c r="E4" s="264"/>
      <c r="F4" s="264"/>
      <c r="G4" s="264"/>
      <c r="H4" s="264"/>
      <c r="I4" s="264"/>
      <c r="J4" s="264"/>
      <c r="K4" s="264"/>
      <c r="L4" s="264"/>
      <c r="M4" s="264"/>
      <c r="N4" s="264"/>
      <c r="O4" s="265"/>
      <c r="P4" s="42"/>
      <c r="Q4" s="42"/>
      <c r="R4" s="22" t="s">
        <v>212</v>
      </c>
      <c r="S4" s="22" t="s">
        <v>112</v>
      </c>
      <c r="T4" s="23" t="s">
        <v>14</v>
      </c>
      <c r="U4" s="22" t="s">
        <v>324</v>
      </c>
      <c r="V4" s="22" t="s">
        <v>324</v>
      </c>
      <c r="W4" s="23" t="s">
        <v>64</v>
      </c>
      <c r="X4" s="23" t="s">
        <v>64</v>
      </c>
      <c r="Y4" s="23" t="s">
        <v>390</v>
      </c>
      <c r="Z4" s="25" t="s">
        <v>377</v>
      </c>
      <c r="AA4" s="23" t="s">
        <v>87</v>
      </c>
      <c r="AB4" s="25"/>
      <c r="AC4" s="25" t="s">
        <v>88</v>
      </c>
      <c r="AD4" s="22" t="s">
        <v>10</v>
      </c>
      <c r="AE4" s="23" t="s">
        <v>22</v>
      </c>
      <c r="AF4" s="23" t="s">
        <v>15</v>
      </c>
      <c r="AG4" s="22" t="s">
        <v>301</v>
      </c>
      <c r="AH4" s="22" t="s">
        <v>301</v>
      </c>
      <c r="AI4" s="22" t="s">
        <v>301</v>
      </c>
      <c r="AJ4" s="22" t="s">
        <v>301</v>
      </c>
      <c r="AK4" s="23" t="s">
        <v>190</v>
      </c>
      <c r="AL4" s="23">
        <v>17</v>
      </c>
      <c r="AM4" s="23">
        <v>25</v>
      </c>
      <c r="AN4" s="23">
        <v>25</v>
      </c>
      <c r="AO4" s="26">
        <v>59</v>
      </c>
      <c r="AP4" s="26">
        <v>59</v>
      </c>
      <c r="AQ4" s="26">
        <v>20</v>
      </c>
      <c r="AR4" s="26">
        <v>25</v>
      </c>
      <c r="AS4" s="26">
        <v>25</v>
      </c>
      <c r="AT4" s="26">
        <v>60</v>
      </c>
      <c r="AU4" s="23">
        <f t="shared" ref="AU4:AU9" si="0">AT4</f>
        <v>60</v>
      </c>
      <c r="AW4" s="23" t="s">
        <v>312</v>
      </c>
      <c r="AX4" s="23" t="s">
        <v>390</v>
      </c>
      <c r="AY4" s="25" t="s">
        <v>377</v>
      </c>
    </row>
    <row r="5" spans="1:51" ht="20.100000000000001" customHeight="1" x14ac:dyDescent="0.2">
      <c r="A5" s="203" t="s">
        <v>132</v>
      </c>
      <c r="B5" s="204"/>
      <c r="C5" s="204"/>
      <c r="D5" s="204"/>
      <c r="E5" s="205"/>
      <c r="F5" s="85"/>
      <c r="G5" s="181" t="s">
        <v>136</v>
      </c>
      <c r="H5" s="182"/>
      <c r="I5" s="182"/>
      <c r="J5" s="182"/>
      <c r="K5" s="182"/>
      <c r="L5" s="182"/>
      <c r="M5" s="182"/>
      <c r="N5" s="183"/>
      <c r="O5" s="88"/>
      <c r="P5" s="26"/>
      <c r="R5" s="22" t="s">
        <v>11</v>
      </c>
      <c r="S5" s="22" t="s">
        <v>120</v>
      </c>
      <c r="T5" s="23"/>
      <c r="U5" s="22" t="s">
        <v>325</v>
      </c>
      <c r="V5" s="22" t="s">
        <v>325</v>
      </c>
      <c r="W5" s="23" t="s">
        <v>65</v>
      </c>
      <c r="X5" s="23" t="s">
        <v>65</v>
      </c>
      <c r="Y5" s="23" t="s">
        <v>391</v>
      </c>
      <c r="Z5" s="25" t="s">
        <v>378</v>
      </c>
      <c r="AA5" s="23" t="s">
        <v>89</v>
      </c>
      <c r="AB5" s="25"/>
      <c r="AC5" s="25" t="s">
        <v>90</v>
      </c>
      <c r="AD5" s="22" t="s">
        <v>9</v>
      </c>
      <c r="AE5" s="23" t="s">
        <v>32</v>
      </c>
      <c r="AF5" s="23" t="s">
        <v>16</v>
      </c>
      <c r="AG5" s="22" t="s">
        <v>302</v>
      </c>
      <c r="AH5" s="22" t="s">
        <v>302</v>
      </c>
      <c r="AI5" s="22" t="s">
        <v>302</v>
      </c>
      <c r="AJ5" s="22" t="s">
        <v>302</v>
      </c>
      <c r="AK5" s="23" t="s">
        <v>191</v>
      </c>
      <c r="AN5" s="23">
        <v>28</v>
      </c>
      <c r="AO5" s="26">
        <v>86</v>
      </c>
      <c r="AP5" s="26">
        <v>86</v>
      </c>
      <c r="AQ5" s="26">
        <v>35</v>
      </c>
      <c r="AR5" s="26">
        <v>30</v>
      </c>
      <c r="AS5" s="26">
        <v>30</v>
      </c>
      <c r="AT5" s="26">
        <v>75</v>
      </c>
      <c r="AU5" s="23">
        <f t="shared" si="0"/>
        <v>75</v>
      </c>
      <c r="AW5" s="23" t="s">
        <v>373</v>
      </c>
      <c r="AX5" s="23" t="s">
        <v>391</v>
      </c>
      <c r="AY5" s="25" t="s">
        <v>378</v>
      </c>
    </row>
    <row r="6" spans="1:51" ht="20.100000000000001" customHeight="1" x14ac:dyDescent="0.2">
      <c r="A6" s="206" t="s">
        <v>4</v>
      </c>
      <c r="B6" s="207"/>
      <c r="C6" s="208"/>
      <c r="D6" s="206" t="s">
        <v>133</v>
      </c>
      <c r="E6" s="208"/>
      <c r="F6" s="62"/>
      <c r="G6" s="256" t="s">
        <v>4</v>
      </c>
      <c r="H6" s="256"/>
      <c r="I6" s="256"/>
      <c r="J6" s="256"/>
      <c r="K6" s="256"/>
      <c r="L6" s="256"/>
      <c r="M6" s="206" t="s">
        <v>133</v>
      </c>
      <c r="N6" s="208"/>
      <c r="O6" s="89"/>
      <c r="P6" s="26"/>
      <c r="R6" s="22" t="s">
        <v>311</v>
      </c>
      <c r="S6" s="22" t="s">
        <v>113</v>
      </c>
      <c r="T6" s="23"/>
      <c r="U6" s="22" t="s">
        <v>326</v>
      </c>
      <c r="V6" s="22" t="s">
        <v>326</v>
      </c>
      <c r="W6" s="23" t="s">
        <v>66</v>
      </c>
      <c r="X6" s="23" t="s">
        <v>66</v>
      </c>
      <c r="Y6" s="23" t="s">
        <v>392</v>
      </c>
      <c r="Z6" s="25" t="s">
        <v>366</v>
      </c>
      <c r="AA6" s="23" t="s">
        <v>91</v>
      </c>
      <c r="AB6" s="25"/>
      <c r="AC6" s="25" t="s">
        <v>92</v>
      </c>
      <c r="AD6" s="25"/>
      <c r="AE6" s="23" t="s">
        <v>25</v>
      </c>
      <c r="AF6" s="23" t="s">
        <v>17</v>
      </c>
      <c r="AG6" s="25"/>
      <c r="AH6" s="25"/>
      <c r="AI6" s="25"/>
      <c r="AN6" s="23">
        <v>30</v>
      </c>
      <c r="AO6" s="26"/>
      <c r="AP6" s="135" t="s">
        <v>426</v>
      </c>
      <c r="AQ6" s="26"/>
      <c r="AR6" s="23">
        <v>50</v>
      </c>
      <c r="AS6" s="23">
        <v>34</v>
      </c>
      <c r="AT6" s="23">
        <v>95</v>
      </c>
      <c r="AU6" s="23">
        <f t="shared" si="0"/>
        <v>95</v>
      </c>
      <c r="AW6" s="23" t="s">
        <v>313</v>
      </c>
      <c r="AX6" s="23" t="s">
        <v>392</v>
      </c>
      <c r="AY6" s="25" t="s">
        <v>366</v>
      </c>
    </row>
    <row r="7" spans="1:51" ht="36" customHeight="1" x14ac:dyDescent="0.2">
      <c r="A7" s="176" t="s">
        <v>404</v>
      </c>
      <c r="B7" s="177"/>
      <c r="C7" s="178"/>
      <c r="D7" s="253" t="s">
        <v>405</v>
      </c>
      <c r="E7" s="186"/>
      <c r="F7" s="63"/>
      <c r="G7" s="179" t="s">
        <v>297</v>
      </c>
      <c r="H7" s="212"/>
      <c r="I7" s="212"/>
      <c r="J7" s="212"/>
      <c r="K7" s="212"/>
      <c r="L7" s="180"/>
      <c r="M7" s="179" t="s">
        <v>310</v>
      </c>
      <c r="N7" s="180"/>
      <c r="O7" s="65"/>
      <c r="P7" s="26"/>
      <c r="R7" s="22" t="s">
        <v>195</v>
      </c>
      <c r="S7" s="22" t="s">
        <v>121</v>
      </c>
      <c r="T7" s="23"/>
      <c r="U7" s="22" t="s">
        <v>330</v>
      </c>
      <c r="V7" s="22" t="s">
        <v>330</v>
      </c>
      <c r="W7" s="23" t="s">
        <v>67</v>
      </c>
      <c r="X7" s="23" t="s">
        <v>67</v>
      </c>
      <c r="Y7" s="23" t="s">
        <v>393</v>
      </c>
      <c r="Z7" s="25"/>
      <c r="AA7" s="23" t="s">
        <v>93</v>
      </c>
      <c r="AB7" s="25"/>
      <c r="AC7" s="25" t="s">
        <v>94</v>
      </c>
      <c r="AD7" s="25"/>
      <c r="AE7" s="23" t="s">
        <v>2</v>
      </c>
      <c r="AF7" s="23" t="s">
        <v>18</v>
      </c>
      <c r="AG7" s="25"/>
      <c r="AH7" s="25"/>
      <c r="AI7" s="25"/>
      <c r="AN7" s="23">
        <v>32</v>
      </c>
      <c r="AO7" s="26"/>
      <c r="AP7" s="26"/>
      <c r="AQ7" s="26"/>
      <c r="AS7" s="23">
        <v>39</v>
      </c>
      <c r="AT7" s="23">
        <v>110</v>
      </c>
      <c r="AU7" s="23">
        <f t="shared" si="0"/>
        <v>110</v>
      </c>
      <c r="AW7" s="23" t="s">
        <v>374</v>
      </c>
      <c r="AX7" s="23" t="s">
        <v>393</v>
      </c>
      <c r="AY7" s="25"/>
    </row>
    <row r="8" spans="1:51" ht="20.100000000000001" customHeight="1" x14ac:dyDescent="0.2">
      <c r="A8" s="185" t="s">
        <v>364</v>
      </c>
      <c r="B8" s="196"/>
      <c r="C8" s="186"/>
      <c r="D8" s="185" t="s">
        <v>410</v>
      </c>
      <c r="E8" s="186"/>
      <c r="F8" s="50"/>
      <c r="G8" s="179" t="s">
        <v>137</v>
      </c>
      <c r="H8" s="212"/>
      <c r="I8" s="212"/>
      <c r="J8" s="212"/>
      <c r="K8" s="212"/>
      <c r="L8" s="180"/>
      <c r="M8" s="179" t="s">
        <v>420</v>
      </c>
      <c r="N8" s="180"/>
      <c r="O8" s="65"/>
      <c r="P8" s="26"/>
      <c r="R8" s="22" t="s">
        <v>192</v>
      </c>
      <c r="S8" s="22" t="s">
        <v>114</v>
      </c>
      <c r="T8" s="23"/>
      <c r="U8" s="22" t="s">
        <v>428</v>
      </c>
      <c r="V8" s="22" t="s">
        <v>428</v>
      </c>
      <c r="W8" s="23" t="s">
        <v>68</v>
      </c>
      <c r="X8" s="23" t="s">
        <v>68</v>
      </c>
      <c r="Y8" s="25"/>
      <c r="Z8" s="25"/>
      <c r="AA8" s="23" t="s">
        <v>95</v>
      </c>
      <c r="AB8" s="25"/>
      <c r="AC8" s="25" t="s">
        <v>96</v>
      </c>
      <c r="AD8" s="25"/>
      <c r="AE8" s="23" t="s">
        <v>54</v>
      </c>
      <c r="AF8" s="23" t="s">
        <v>19</v>
      </c>
      <c r="AG8" s="25"/>
      <c r="AH8" s="25"/>
      <c r="AI8" s="25"/>
      <c r="AO8" s="26"/>
      <c r="AP8" s="26"/>
      <c r="AQ8" s="26"/>
      <c r="AS8" s="23">
        <v>40</v>
      </c>
      <c r="AT8" s="23">
        <v>185</v>
      </c>
      <c r="AU8" s="23">
        <f t="shared" si="0"/>
        <v>185</v>
      </c>
      <c r="AY8" s="25"/>
    </row>
    <row r="9" spans="1:51" ht="20.100000000000001" customHeight="1" x14ac:dyDescent="0.2">
      <c r="A9" s="185" t="s">
        <v>365</v>
      </c>
      <c r="B9" s="196"/>
      <c r="C9" s="186"/>
      <c r="D9" s="185" t="s">
        <v>410</v>
      </c>
      <c r="E9" s="186"/>
      <c r="F9" s="50"/>
      <c r="G9" s="179" t="s">
        <v>134</v>
      </c>
      <c r="H9" s="212"/>
      <c r="I9" s="212"/>
      <c r="J9" s="212"/>
      <c r="K9" s="212"/>
      <c r="L9" s="180"/>
      <c r="M9" s="179" t="s">
        <v>421</v>
      </c>
      <c r="N9" s="180"/>
      <c r="O9" s="65"/>
      <c r="R9" s="22" t="s">
        <v>193</v>
      </c>
      <c r="S9" s="22" t="s">
        <v>122</v>
      </c>
      <c r="T9" s="23"/>
      <c r="U9" s="22" t="s">
        <v>327</v>
      </c>
      <c r="V9" s="22" t="s">
        <v>327</v>
      </c>
      <c r="W9" s="23" t="s">
        <v>69</v>
      </c>
      <c r="X9" s="23" t="s">
        <v>69</v>
      </c>
      <c r="Y9" s="25"/>
      <c r="Z9" s="25"/>
      <c r="AB9" s="25"/>
      <c r="AC9" s="25" t="s">
        <v>97</v>
      </c>
      <c r="AD9" s="25"/>
      <c r="AE9" s="23" t="s">
        <v>55</v>
      </c>
      <c r="AF9" s="23" t="s">
        <v>20</v>
      </c>
      <c r="AG9" s="25"/>
      <c r="AH9" s="25"/>
      <c r="AI9" s="25"/>
      <c r="AO9" s="26"/>
      <c r="AP9" s="26"/>
      <c r="AQ9" s="26"/>
      <c r="AS9" s="23">
        <v>55</v>
      </c>
      <c r="AT9" s="23">
        <v>215</v>
      </c>
      <c r="AU9" s="23">
        <f t="shared" si="0"/>
        <v>215</v>
      </c>
      <c r="AY9" s="25"/>
    </row>
    <row r="10" spans="1:51" ht="20.100000000000001" customHeight="1" x14ac:dyDescent="0.2">
      <c r="A10" s="185" t="s">
        <v>366</v>
      </c>
      <c r="B10" s="196"/>
      <c r="C10" s="186"/>
      <c r="D10" s="185" t="s">
        <v>411</v>
      </c>
      <c r="E10" s="186"/>
      <c r="F10" s="50"/>
      <c r="G10" s="181" t="s">
        <v>369</v>
      </c>
      <c r="H10" s="182"/>
      <c r="I10" s="182"/>
      <c r="J10" s="182"/>
      <c r="K10" s="182"/>
      <c r="L10" s="182"/>
      <c r="M10" s="182"/>
      <c r="N10" s="183"/>
      <c r="O10" s="65"/>
      <c r="R10" s="22" t="s">
        <v>358</v>
      </c>
      <c r="S10" s="22" t="s">
        <v>115</v>
      </c>
      <c r="T10" s="23"/>
      <c r="U10" s="22" t="s">
        <v>328</v>
      </c>
      <c r="V10" s="22" t="s">
        <v>328</v>
      </c>
      <c r="W10" s="23" t="s">
        <v>70</v>
      </c>
      <c r="X10" s="23" t="s">
        <v>70</v>
      </c>
      <c r="Y10" s="25"/>
      <c r="Z10" s="25"/>
      <c r="AB10" s="25"/>
      <c r="AC10" s="25" t="s">
        <v>98</v>
      </c>
      <c r="AD10" s="25"/>
      <c r="AE10" s="23" t="s">
        <v>56</v>
      </c>
      <c r="AF10" s="25"/>
      <c r="AG10" s="25"/>
      <c r="AH10" s="25"/>
      <c r="AI10" s="25"/>
      <c r="AL10" s="22"/>
      <c r="AS10" s="23">
        <v>60</v>
      </c>
      <c r="AY10" s="25"/>
    </row>
    <row r="11" spans="1:51" ht="20.100000000000001" customHeight="1" x14ac:dyDescent="0.2">
      <c r="A11" s="185" t="s">
        <v>389</v>
      </c>
      <c r="B11" s="196"/>
      <c r="C11" s="186"/>
      <c r="D11" s="185" t="s">
        <v>412</v>
      </c>
      <c r="E11" s="186"/>
      <c r="F11" s="126"/>
      <c r="G11" s="184" t="s">
        <v>368</v>
      </c>
      <c r="H11" s="177"/>
      <c r="I11" s="177"/>
      <c r="J11" s="177"/>
      <c r="K11" s="177"/>
      <c r="L11" s="178"/>
      <c r="M11" s="179" t="s">
        <v>422</v>
      </c>
      <c r="N11" s="180"/>
      <c r="O11" s="65"/>
      <c r="R11" s="22" t="s">
        <v>194</v>
      </c>
      <c r="S11" s="25" t="s">
        <v>123</v>
      </c>
      <c r="T11" s="23"/>
      <c r="U11" s="22" t="s">
        <v>329</v>
      </c>
      <c r="V11" s="22" t="s">
        <v>329</v>
      </c>
      <c r="W11" s="23" t="s">
        <v>71</v>
      </c>
      <c r="X11" s="23" t="s">
        <v>71</v>
      </c>
      <c r="Y11" s="25"/>
      <c r="Z11" s="25"/>
      <c r="AB11" s="25"/>
      <c r="AC11" s="25" t="s">
        <v>99</v>
      </c>
      <c r="AD11" s="22"/>
      <c r="AE11" s="23" t="s">
        <v>57</v>
      </c>
      <c r="AF11" s="22"/>
      <c r="AG11" s="25"/>
      <c r="AH11" s="25"/>
      <c r="AI11" s="25"/>
      <c r="AL11" s="22"/>
      <c r="AS11" s="23">
        <v>110</v>
      </c>
      <c r="AY11" s="25"/>
    </row>
    <row r="12" spans="1:51" ht="20.100000000000001" customHeight="1" x14ac:dyDescent="0.2">
      <c r="A12" s="185" t="s">
        <v>288</v>
      </c>
      <c r="B12" s="196"/>
      <c r="C12" s="186"/>
      <c r="D12" s="185" t="s">
        <v>413</v>
      </c>
      <c r="E12" s="186"/>
      <c r="F12" s="50"/>
      <c r="G12" s="184" t="s">
        <v>370</v>
      </c>
      <c r="H12" s="177"/>
      <c r="I12" s="177"/>
      <c r="J12" s="177"/>
      <c r="K12" s="177"/>
      <c r="L12" s="178"/>
      <c r="M12" s="179" t="s">
        <v>423</v>
      </c>
      <c r="N12" s="180"/>
      <c r="O12" s="65"/>
      <c r="R12" s="22" t="s">
        <v>359</v>
      </c>
      <c r="S12" s="25" t="s">
        <v>116</v>
      </c>
      <c r="T12" s="23"/>
      <c r="U12" s="22" t="s">
        <v>331</v>
      </c>
      <c r="V12" s="22" t="s">
        <v>331</v>
      </c>
      <c r="W12" s="23" t="s">
        <v>72</v>
      </c>
      <c r="X12" s="23" t="s">
        <v>72</v>
      </c>
      <c r="AB12" s="25"/>
      <c r="AC12" s="25" t="s">
        <v>100</v>
      </c>
      <c r="AD12" s="22"/>
      <c r="AE12" s="23" t="s">
        <v>0</v>
      </c>
      <c r="AF12" s="22"/>
      <c r="AG12" s="25"/>
      <c r="AH12" s="25"/>
      <c r="AI12" s="25"/>
      <c r="AL12" s="22"/>
    </row>
    <row r="13" spans="1:51" ht="20.100000000000001" customHeight="1" x14ac:dyDescent="0.2">
      <c r="A13" s="185" t="s">
        <v>289</v>
      </c>
      <c r="B13" s="196"/>
      <c r="C13" s="186"/>
      <c r="D13" s="185" t="s">
        <v>413</v>
      </c>
      <c r="E13" s="186"/>
      <c r="F13" s="50"/>
      <c r="G13" s="184" t="s">
        <v>371</v>
      </c>
      <c r="H13" s="177"/>
      <c r="I13" s="177"/>
      <c r="J13" s="177"/>
      <c r="K13" s="177"/>
      <c r="L13" s="178"/>
      <c r="M13" s="179" t="s">
        <v>424</v>
      </c>
      <c r="N13" s="180"/>
      <c r="O13" s="90"/>
      <c r="R13" s="22" t="s">
        <v>83</v>
      </c>
      <c r="S13" s="22" t="s">
        <v>124</v>
      </c>
      <c r="T13" s="23"/>
      <c r="U13" s="22" t="s">
        <v>429</v>
      </c>
      <c r="V13" s="22" t="s">
        <v>429</v>
      </c>
      <c r="W13" s="23" t="s">
        <v>73</v>
      </c>
      <c r="X13" s="23" t="s">
        <v>73</v>
      </c>
      <c r="AB13" s="25"/>
      <c r="AC13" s="25" t="s">
        <v>101</v>
      </c>
      <c r="AD13" s="22"/>
      <c r="AE13" s="23" t="s">
        <v>58</v>
      </c>
      <c r="AF13" s="22"/>
      <c r="AG13" s="25"/>
      <c r="AH13" s="25"/>
      <c r="AI13" s="25"/>
      <c r="AL13" s="22"/>
      <c r="AU13" s="22"/>
    </row>
    <row r="14" spans="1:51" ht="20.100000000000001" customHeight="1" x14ac:dyDescent="0.2">
      <c r="A14" s="195" t="s">
        <v>290</v>
      </c>
      <c r="B14" s="195"/>
      <c r="C14" s="195"/>
      <c r="D14" s="195" t="s">
        <v>414</v>
      </c>
      <c r="E14" s="195"/>
      <c r="F14" s="50"/>
      <c r="G14" s="181" t="s">
        <v>316</v>
      </c>
      <c r="H14" s="182"/>
      <c r="I14" s="182"/>
      <c r="J14" s="182"/>
      <c r="K14" s="182"/>
      <c r="L14" s="182"/>
      <c r="M14" s="182"/>
      <c r="N14" s="183"/>
      <c r="O14" s="65"/>
      <c r="R14" s="22" t="s">
        <v>86</v>
      </c>
      <c r="S14" s="22" t="s">
        <v>117</v>
      </c>
      <c r="T14" s="23"/>
      <c r="U14" s="23"/>
      <c r="V14" s="23"/>
      <c r="W14" s="23" t="s">
        <v>74</v>
      </c>
      <c r="X14" s="23" t="s">
        <v>74</v>
      </c>
      <c r="AC14" s="25" t="s">
        <v>102</v>
      </c>
      <c r="AD14" s="33"/>
      <c r="AE14" s="23" t="s">
        <v>59</v>
      </c>
      <c r="AF14" s="22"/>
      <c r="AG14" s="25"/>
      <c r="AH14" s="25"/>
      <c r="AI14" s="25"/>
      <c r="AJ14" s="22"/>
      <c r="AU14" s="22"/>
    </row>
    <row r="15" spans="1:51" ht="20.100000000000001" customHeight="1" x14ac:dyDescent="0.25">
      <c r="A15" s="266" t="s">
        <v>135</v>
      </c>
      <c r="B15" s="266"/>
      <c r="C15" s="266"/>
      <c r="D15" s="266"/>
      <c r="E15" s="266"/>
      <c r="F15" s="64"/>
      <c r="G15" s="184" t="s">
        <v>323</v>
      </c>
      <c r="H15" s="177"/>
      <c r="I15" s="177"/>
      <c r="J15" s="177"/>
      <c r="K15" s="177"/>
      <c r="L15" s="178"/>
      <c r="M15" s="195" t="s">
        <v>111</v>
      </c>
      <c r="N15" s="195"/>
      <c r="O15" s="65"/>
      <c r="S15" s="22" t="s">
        <v>125</v>
      </c>
      <c r="T15" s="23"/>
      <c r="U15" s="23"/>
      <c r="V15" s="23"/>
      <c r="W15" s="23" t="s">
        <v>75</v>
      </c>
      <c r="X15" s="23" t="s">
        <v>75</v>
      </c>
      <c r="Y15" s="39"/>
      <c r="AA15" s="39"/>
      <c r="AB15" s="25"/>
      <c r="AC15" s="23" t="s">
        <v>103</v>
      </c>
      <c r="AD15" s="22"/>
      <c r="AE15" s="23" t="s">
        <v>60</v>
      </c>
      <c r="AF15" s="22"/>
      <c r="AG15" s="25"/>
      <c r="AH15" s="25"/>
      <c r="AI15" s="25"/>
      <c r="AJ15" s="22"/>
      <c r="AL15" s="22"/>
      <c r="AU15" s="22"/>
    </row>
    <row r="16" spans="1:51" ht="20.100000000000001" customHeight="1" x14ac:dyDescent="0.2">
      <c r="A16" s="193" t="s">
        <v>319</v>
      </c>
      <c r="B16" s="194"/>
      <c r="C16" s="194"/>
      <c r="D16" s="195" t="s">
        <v>367</v>
      </c>
      <c r="E16" s="195"/>
      <c r="F16" s="50"/>
      <c r="G16" s="184" t="s">
        <v>372</v>
      </c>
      <c r="H16" s="177"/>
      <c r="I16" s="177"/>
      <c r="J16" s="177"/>
      <c r="K16" s="177"/>
      <c r="L16" s="178"/>
      <c r="M16" s="195" t="s">
        <v>425</v>
      </c>
      <c r="N16" s="195"/>
      <c r="O16" s="65"/>
      <c r="S16" s="22" t="s">
        <v>118</v>
      </c>
      <c r="T16" s="23"/>
      <c r="U16" s="23"/>
      <c r="V16" s="23"/>
      <c r="W16" s="23" t="s">
        <v>76</v>
      </c>
      <c r="X16" s="23" t="s">
        <v>76</v>
      </c>
      <c r="AB16" s="25"/>
      <c r="AC16" s="23" t="s">
        <v>104</v>
      </c>
      <c r="AD16" s="22"/>
      <c r="AE16" s="23" t="s">
        <v>1</v>
      </c>
      <c r="AF16" s="22"/>
      <c r="AG16" s="25"/>
      <c r="AH16" s="25"/>
      <c r="AI16" s="25"/>
      <c r="AJ16" s="25"/>
      <c r="AL16" s="22"/>
      <c r="AU16" s="22"/>
    </row>
    <row r="17" spans="1:56" ht="20.100000000000001" customHeight="1" x14ac:dyDescent="0.2">
      <c r="A17" s="193" t="s">
        <v>320</v>
      </c>
      <c r="B17" s="194"/>
      <c r="C17" s="194"/>
      <c r="D17" s="195" t="s">
        <v>415</v>
      </c>
      <c r="E17" s="195"/>
      <c r="F17" s="50"/>
      <c r="G17" s="181" t="s">
        <v>317</v>
      </c>
      <c r="H17" s="182"/>
      <c r="I17" s="182"/>
      <c r="J17" s="182"/>
      <c r="K17" s="182"/>
      <c r="L17" s="182"/>
      <c r="M17" s="182"/>
      <c r="N17" s="183"/>
      <c r="O17" s="65"/>
      <c r="S17" s="22" t="s">
        <v>126</v>
      </c>
      <c r="T17" s="23"/>
      <c r="U17" s="23"/>
      <c r="V17" s="23"/>
      <c r="W17" s="23" t="s">
        <v>77</v>
      </c>
      <c r="X17" s="23" t="s">
        <v>77</v>
      </c>
      <c r="AC17" s="23" t="s">
        <v>105</v>
      </c>
      <c r="AD17" s="25"/>
      <c r="AE17" s="23" t="s">
        <v>61</v>
      </c>
      <c r="AF17" s="25"/>
      <c r="AG17" s="25"/>
      <c r="AH17" s="25"/>
      <c r="AI17" s="25"/>
      <c r="AJ17" s="25"/>
      <c r="AL17" s="22"/>
    </row>
    <row r="18" spans="1:56" ht="20.100000000000001" customHeight="1" x14ac:dyDescent="0.2">
      <c r="A18" s="193" t="s">
        <v>321</v>
      </c>
      <c r="B18" s="194"/>
      <c r="C18" s="194"/>
      <c r="D18" s="195" t="s">
        <v>416</v>
      </c>
      <c r="E18" s="195"/>
      <c r="F18" s="50"/>
      <c r="G18" s="184" t="s">
        <v>323</v>
      </c>
      <c r="H18" s="177"/>
      <c r="I18" s="177"/>
      <c r="J18" s="177"/>
      <c r="K18" s="177"/>
      <c r="L18" s="178"/>
      <c r="M18" s="179" t="s">
        <v>425</v>
      </c>
      <c r="N18" s="180"/>
      <c r="O18" s="65"/>
      <c r="Q18" s="48"/>
      <c r="S18" s="22" t="s">
        <v>119</v>
      </c>
      <c r="T18" s="23"/>
      <c r="U18" s="23"/>
      <c r="V18" s="23"/>
      <c r="W18" s="23" t="s">
        <v>78</v>
      </c>
      <c r="X18" s="23" t="s">
        <v>78</v>
      </c>
      <c r="AC18" s="23" t="s">
        <v>106</v>
      </c>
      <c r="AD18" s="25"/>
      <c r="AE18" s="23" t="s">
        <v>62</v>
      </c>
      <c r="AF18" s="25"/>
      <c r="AG18" s="25"/>
      <c r="AH18" s="25"/>
      <c r="AI18" s="25"/>
      <c r="AJ18" s="25"/>
      <c r="AL18" s="22"/>
    </row>
    <row r="19" spans="1:56" ht="20.100000000000001" customHeight="1" x14ac:dyDescent="0.2">
      <c r="A19" s="193" t="s">
        <v>322</v>
      </c>
      <c r="B19" s="194"/>
      <c r="C19" s="194"/>
      <c r="D19" s="195" t="s">
        <v>417</v>
      </c>
      <c r="E19" s="195"/>
      <c r="F19" s="50"/>
      <c r="G19" s="184" t="s">
        <v>372</v>
      </c>
      <c r="H19" s="177"/>
      <c r="I19" s="177"/>
      <c r="J19" s="177"/>
      <c r="K19" s="177"/>
      <c r="L19" s="178"/>
      <c r="M19" s="179" t="s">
        <v>425</v>
      </c>
      <c r="N19" s="180"/>
      <c r="O19" s="65"/>
      <c r="Q19" s="47"/>
      <c r="S19" s="22" t="s">
        <v>127</v>
      </c>
      <c r="T19" s="23"/>
      <c r="V19" s="23"/>
      <c r="W19" s="23" t="s">
        <v>79</v>
      </c>
      <c r="X19" s="23" t="s">
        <v>79</v>
      </c>
      <c r="AC19" s="23" t="s">
        <v>107</v>
      </c>
      <c r="AD19" s="22"/>
      <c r="AE19" s="23" t="s">
        <v>63</v>
      </c>
      <c r="AF19" s="25"/>
      <c r="AG19" s="25"/>
      <c r="AH19" s="25"/>
      <c r="AI19" s="25"/>
      <c r="AJ19" s="25"/>
      <c r="AL19" s="22"/>
    </row>
    <row r="20" spans="1:56" ht="20.100000000000001" customHeight="1" x14ac:dyDescent="0.2">
      <c r="A20" s="266" t="s">
        <v>296</v>
      </c>
      <c r="B20" s="266"/>
      <c r="C20" s="266"/>
      <c r="D20" s="266"/>
      <c r="E20" s="266"/>
      <c r="F20" s="65"/>
      <c r="G20" s="114" t="s">
        <v>306</v>
      </c>
      <c r="H20" s="124"/>
      <c r="I20" s="124"/>
      <c r="J20" s="124"/>
      <c r="K20" s="124"/>
      <c r="L20" s="124"/>
      <c r="M20" s="123"/>
      <c r="N20" s="123"/>
      <c r="O20" s="50"/>
      <c r="Q20" s="44"/>
      <c r="T20" s="23"/>
      <c r="V20" s="23"/>
      <c r="W20" s="23" t="s">
        <v>80</v>
      </c>
      <c r="X20" s="23" t="s">
        <v>80</v>
      </c>
      <c r="Z20" s="25"/>
      <c r="AD20" s="22"/>
      <c r="AE20" s="23" t="s">
        <v>31</v>
      </c>
      <c r="AF20" s="25"/>
      <c r="AG20" s="25"/>
      <c r="AH20" s="25"/>
      <c r="AI20" s="25"/>
      <c r="AJ20" s="25"/>
    </row>
    <row r="21" spans="1:56" ht="20.100000000000001" customHeight="1" x14ac:dyDescent="0.2">
      <c r="A21" s="193" t="s">
        <v>308</v>
      </c>
      <c r="B21" s="194"/>
      <c r="C21" s="194"/>
      <c r="D21" s="179" t="s">
        <v>418</v>
      </c>
      <c r="E21" s="180"/>
      <c r="F21" s="66"/>
      <c r="G21" s="127"/>
      <c r="H21" s="127"/>
      <c r="I21" s="127"/>
      <c r="J21" s="127"/>
      <c r="K21" s="127"/>
      <c r="L21" s="127"/>
      <c r="M21" s="127"/>
      <c r="N21" s="127"/>
      <c r="O21" s="127"/>
      <c r="Q21" s="44"/>
      <c r="R21" s="44"/>
      <c r="T21" s="23"/>
      <c r="U21" s="23"/>
      <c r="V21" s="23"/>
      <c r="W21" s="23" t="s">
        <v>81</v>
      </c>
      <c r="X21" s="23" t="s">
        <v>81</v>
      </c>
      <c r="AD21" s="22"/>
      <c r="AE21" s="23" t="s">
        <v>26</v>
      </c>
      <c r="AF21" s="25"/>
      <c r="AG21" s="25"/>
      <c r="AH21" s="25"/>
      <c r="AI21" s="25"/>
      <c r="AJ21" s="25"/>
    </row>
    <row r="22" spans="1:56" ht="20.100000000000001" customHeight="1" thickBot="1" x14ac:dyDescent="0.25">
      <c r="A22" s="193" t="s">
        <v>309</v>
      </c>
      <c r="B22" s="194"/>
      <c r="C22" s="194"/>
      <c r="D22" s="195" t="s">
        <v>419</v>
      </c>
      <c r="E22" s="195"/>
      <c r="F22" s="50"/>
      <c r="G22" s="273"/>
      <c r="H22" s="273"/>
      <c r="I22" s="273"/>
      <c r="J22" s="273"/>
      <c r="K22" s="273"/>
      <c r="L22" s="273"/>
      <c r="M22" s="272"/>
      <c r="N22" s="272"/>
      <c r="O22" s="50"/>
      <c r="Q22" s="44"/>
      <c r="R22" s="44"/>
      <c r="T22" s="25"/>
      <c r="U22" s="23"/>
      <c r="V22" s="25"/>
      <c r="W22" s="22" t="s">
        <v>82</v>
      </c>
      <c r="X22" s="22" t="s">
        <v>82</v>
      </c>
      <c r="Y22" s="25"/>
      <c r="AD22" s="25"/>
      <c r="AE22" s="25"/>
      <c r="AF22" s="25"/>
      <c r="AG22" s="25"/>
      <c r="AH22" s="25"/>
      <c r="AI22" s="25"/>
      <c r="AK22" s="25"/>
      <c r="AM22" s="25"/>
      <c r="AN22" s="25"/>
      <c r="AP22" s="25"/>
      <c r="AQ22" s="25"/>
      <c r="AR22" s="25"/>
      <c r="AS22" s="51"/>
      <c r="AT22" s="51"/>
      <c r="AU22" s="52"/>
      <c r="AV22" s="52"/>
      <c r="AW22" s="52"/>
      <c r="AX22" s="52"/>
      <c r="AY22" s="52"/>
    </row>
    <row r="23" spans="1:56" s="25" customFormat="1" ht="20.100000000000001" customHeight="1" x14ac:dyDescent="0.2">
      <c r="A23" s="216" t="s">
        <v>139</v>
      </c>
      <c r="B23" s="217"/>
      <c r="C23" s="217"/>
      <c r="D23" s="217"/>
      <c r="E23" s="217"/>
      <c r="F23" s="217"/>
      <c r="G23" s="217"/>
      <c r="H23" s="217"/>
      <c r="I23" s="217"/>
      <c r="J23" s="217"/>
      <c r="K23" s="217"/>
      <c r="L23" s="217"/>
      <c r="M23" s="217"/>
      <c r="N23" s="217"/>
      <c r="O23" s="218"/>
      <c r="P23" s="23"/>
      <c r="Q23" s="44"/>
      <c r="S23" s="22"/>
      <c r="U23" s="23"/>
      <c r="W23" s="22" t="s">
        <v>53</v>
      </c>
      <c r="X23" s="22" t="s">
        <v>53</v>
      </c>
      <c r="Z23" s="23"/>
      <c r="AA23" s="23"/>
      <c r="AB23" s="23"/>
      <c r="AC23" s="23"/>
      <c r="AD23" s="46"/>
      <c r="AF23" s="21"/>
      <c r="AH23" s="22"/>
      <c r="AI23" s="23"/>
      <c r="AJ23" s="23"/>
      <c r="AL23" s="23"/>
      <c r="AO23" s="23"/>
      <c r="AZ23" s="52"/>
      <c r="BA23" s="52"/>
      <c r="BB23" s="52"/>
      <c r="BC23" s="52"/>
      <c r="BD23" s="52"/>
    </row>
    <row r="24" spans="1:56" s="25" customFormat="1" ht="20.100000000000001" customHeight="1" x14ac:dyDescent="0.2">
      <c r="A24" s="236" t="s">
        <v>164</v>
      </c>
      <c r="B24" s="237"/>
      <c r="C24" s="237"/>
      <c r="D24" s="237"/>
      <c r="E24" s="237"/>
      <c r="F24" s="237"/>
      <c r="G24" s="237"/>
      <c r="H24" s="237"/>
      <c r="I24" s="237"/>
      <c r="J24" s="237"/>
      <c r="K24" s="237"/>
      <c r="L24" s="237"/>
      <c r="M24" s="237"/>
      <c r="N24" s="237"/>
      <c r="O24" s="238"/>
      <c r="P24" s="23"/>
      <c r="Q24" s="44"/>
    </row>
    <row r="25" spans="1:56" s="25" customFormat="1" ht="30.75" customHeight="1" thickBot="1" x14ac:dyDescent="0.25">
      <c r="A25" s="257" t="s">
        <v>138</v>
      </c>
      <c r="B25" s="258"/>
      <c r="C25" s="258"/>
      <c r="D25" s="258"/>
      <c r="E25" s="258"/>
      <c r="F25" s="258"/>
      <c r="G25" s="258"/>
      <c r="H25" s="258"/>
      <c r="I25" s="258"/>
      <c r="J25" s="258"/>
      <c r="K25" s="258"/>
      <c r="L25" s="258"/>
      <c r="M25" s="258"/>
      <c r="N25" s="258"/>
      <c r="O25" s="259"/>
      <c r="P25" s="23"/>
      <c r="Q25" s="44"/>
    </row>
    <row r="26" spans="1:56" s="25" customFormat="1" ht="20.100000000000001" customHeight="1" thickBot="1" x14ac:dyDescent="0.25">
      <c r="A26" s="209" t="s">
        <v>278</v>
      </c>
      <c r="B26" s="210"/>
      <c r="C26" s="210"/>
      <c r="D26" s="210"/>
      <c r="E26" s="211"/>
      <c r="F26" s="213" t="s">
        <v>279</v>
      </c>
      <c r="G26" s="214"/>
      <c r="H26" s="214"/>
      <c r="I26" s="214"/>
      <c r="J26" s="214"/>
      <c r="K26" s="215"/>
      <c r="L26" s="267" t="s">
        <v>280</v>
      </c>
      <c r="M26" s="268"/>
      <c r="N26" s="268"/>
      <c r="O26" s="269"/>
      <c r="P26" s="23"/>
      <c r="Q26" s="44"/>
    </row>
    <row r="27" spans="1:56" s="25" customFormat="1" ht="18" customHeight="1" thickBot="1" x14ac:dyDescent="0.25">
      <c r="A27" s="221" t="s">
        <v>161</v>
      </c>
      <c r="B27" s="222"/>
      <c r="C27" s="222"/>
      <c r="D27" s="222"/>
      <c r="E27" s="222"/>
      <c r="F27" s="222"/>
      <c r="G27" s="222"/>
      <c r="H27" s="222"/>
      <c r="I27" s="222"/>
      <c r="J27" s="222"/>
      <c r="K27" s="222"/>
      <c r="L27" s="222"/>
      <c r="M27" s="222"/>
      <c r="N27" s="222"/>
      <c r="O27" s="223"/>
      <c r="P27" s="23"/>
      <c r="Q27" s="48"/>
    </row>
    <row r="28" spans="1:56" s="25" customFormat="1" ht="19.5" customHeight="1" thickBot="1" x14ac:dyDescent="0.25">
      <c r="A28" s="129" t="s">
        <v>361</v>
      </c>
      <c r="B28" s="116"/>
      <c r="C28" s="116"/>
      <c r="D28" s="116"/>
      <c r="E28" s="116"/>
      <c r="F28" s="270" t="s">
        <v>360</v>
      </c>
      <c r="G28" s="270"/>
      <c r="H28" s="270"/>
      <c r="I28" s="270"/>
      <c r="J28" s="270"/>
      <c r="K28" s="270"/>
      <c r="L28" s="122"/>
      <c r="M28" s="271" t="s">
        <v>281</v>
      </c>
      <c r="N28" s="271"/>
      <c r="O28" s="130" t="s">
        <v>318</v>
      </c>
      <c r="P28" s="23"/>
      <c r="Q28" s="21"/>
    </row>
    <row r="29" spans="1:56" s="25" customFormat="1" ht="18" customHeight="1" x14ac:dyDescent="0.2">
      <c r="A29" s="187" t="s">
        <v>4</v>
      </c>
      <c r="B29" s="163"/>
      <c r="C29" s="162" t="s">
        <v>166</v>
      </c>
      <c r="D29" s="187"/>
      <c r="E29" s="163"/>
      <c r="F29" s="188" t="s">
        <v>167</v>
      </c>
      <c r="G29" s="189"/>
      <c r="H29" s="189"/>
      <c r="I29" s="190"/>
      <c r="J29" s="191" t="s">
        <v>300</v>
      </c>
      <c r="K29" s="192"/>
      <c r="L29" s="105" t="s">
        <v>3</v>
      </c>
      <c r="M29" s="234" t="s">
        <v>12</v>
      </c>
      <c r="N29" s="226"/>
      <c r="O29" s="108" t="s">
        <v>13</v>
      </c>
      <c r="P29" s="23"/>
      <c r="Q29" s="23"/>
    </row>
    <row r="30" spans="1:56" s="25" customFormat="1" ht="18" customHeight="1" x14ac:dyDescent="0.2">
      <c r="A30" s="175"/>
      <c r="B30" s="153"/>
      <c r="C30" s="175"/>
      <c r="D30" s="152"/>
      <c r="E30" s="153"/>
      <c r="F30" s="199"/>
      <c r="G30" s="200"/>
      <c r="H30" s="200"/>
      <c r="I30" s="201"/>
      <c r="J30" s="219"/>
      <c r="K30" s="220"/>
      <c r="L30" s="106"/>
      <c r="M30" s="112" t="str">
        <f>IF(OR(ISBLANK(A30),ISBLANK(C30),ISBLANK(J30),ISBLANK(F30),ISBLANK(L30))," ",VLOOKUP(CONCATENATE(A30,C30),$A$255:$G$274,2))</f>
        <v xml:space="preserve"> </v>
      </c>
      <c r="N30" s="121" t="str">
        <f>IF(AND(ISTEXT(A30)*ISTEXT(C30)),"per lamp"," ")</f>
        <v xml:space="preserve"> </v>
      </c>
      <c r="O30" s="92" t="str">
        <f>IF(AND(ISBLANK(A30),ISBLANK(C30),ISBLANK(F30),ISBLANK(J30),ISBLANK(L30))," ",IF(AND(ISBLANK(A30),OR(ISTEXT(C30),ISBLANK(F30),ISBLANK(J30))),"Select Measure",IF(OR(ISBLANK(C30),ISBLANK(F30),ISBLANK(J30),ISBLANK(L30)),"Incomplete",IF(P30="Check Wattages",P30,IF(NOT(Q30),"Check Quantities",L30*M30)))))</f>
        <v xml:space="preserve"> </v>
      </c>
      <c r="P30" s="23" t="e">
        <f t="shared" ref="P30:P42" si="1">IF(OR(VLOOKUP(CONCATENATE(A30,C30),$A$255:$G$274,5,FALSE)&gt;J30,VLOOKUP(CONCATENATE(A30,C30),$A$255:$G$274,7,FALSE)&lt;J30,F30&gt;0.65*J30),"Check Wattages","")</f>
        <v>#N/A</v>
      </c>
      <c r="Q30" s="22" t="b">
        <f t="shared" ref="Q30:Q42" si="2">NOT(AND(OR(C30=$U$7,C30=$U$12),ISODD(L30)))</f>
        <v>1</v>
      </c>
    </row>
    <row r="31" spans="1:56" s="25" customFormat="1" ht="18" customHeight="1" x14ac:dyDescent="0.2">
      <c r="A31" s="175"/>
      <c r="B31" s="153"/>
      <c r="C31" s="175"/>
      <c r="D31" s="152"/>
      <c r="E31" s="153"/>
      <c r="F31" s="199"/>
      <c r="G31" s="200"/>
      <c r="H31" s="200"/>
      <c r="I31" s="201"/>
      <c r="J31" s="219"/>
      <c r="K31" s="220"/>
      <c r="L31" s="106"/>
      <c r="M31" s="112" t="str">
        <f t="shared" ref="M31:M42" si="3">IF(OR(ISBLANK(A31),ISBLANK(C31),ISBLANK(J31),ISBLANK(F31),ISBLANK(L31))," ",VLOOKUP(CONCATENATE(A31,C31),$A$255:$G$274,2))</f>
        <v xml:space="preserve"> </v>
      </c>
      <c r="N31" s="121" t="str">
        <f t="shared" ref="N31:N42" si="4">IF(AND(ISTEXT(A31)*ISTEXT(C31)),"per lamp"," ")</f>
        <v xml:space="preserve"> </v>
      </c>
      <c r="O31" s="92" t="str">
        <f t="shared" ref="O31:O42" si="5">IF(AND(ISBLANK(A31),ISBLANK(C31),ISBLANK(F31),ISBLANK(J31),ISBLANK(L31))," ",IF(AND(ISBLANK(A31),OR(ISTEXT(C31),ISBLANK(F31),ISBLANK(J31))),"Select Measure",IF(OR(ISBLANK(C31),ISBLANK(F31),ISBLANK(J31),ISBLANK(L31)),"Incomplete",IF(P31="Check Wattages",P31,IF(NOT(Q31),"Check Quantities",L31*M31)))))</f>
        <v xml:space="preserve"> </v>
      </c>
      <c r="P31" s="23" t="e">
        <f>IF(OR(VLOOKUP(CONCATENATE(A31,C31),$A$255:$G$274,5,FALSE)&gt;J31,VLOOKUP(CONCATENATE(A31,C31),$A$255:$G$274,7,FALSE)&lt;J31,F31&gt;0.65*J31),"Check Wattages","")</f>
        <v>#N/A</v>
      </c>
      <c r="Q31" s="22" t="b">
        <f t="shared" si="2"/>
        <v>1</v>
      </c>
    </row>
    <row r="32" spans="1:56" s="25" customFormat="1" ht="18" customHeight="1" x14ac:dyDescent="0.2">
      <c r="A32" s="175"/>
      <c r="B32" s="153"/>
      <c r="C32" s="175"/>
      <c r="D32" s="152"/>
      <c r="E32" s="153"/>
      <c r="F32" s="199"/>
      <c r="G32" s="200"/>
      <c r="H32" s="200"/>
      <c r="I32" s="201"/>
      <c r="J32" s="219"/>
      <c r="K32" s="220"/>
      <c r="L32" s="106"/>
      <c r="M32" s="112" t="str">
        <f t="shared" si="3"/>
        <v xml:space="preserve"> </v>
      </c>
      <c r="N32" s="121" t="str">
        <f t="shared" si="4"/>
        <v xml:space="preserve"> </v>
      </c>
      <c r="O32" s="92" t="str">
        <f t="shared" si="5"/>
        <v xml:space="preserve"> </v>
      </c>
      <c r="P32" s="23" t="e">
        <f t="shared" si="1"/>
        <v>#N/A</v>
      </c>
      <c r="Q32" s="22" t="b">
        <f t="shared" si="2"/>
        <v>1</v>
      </c>
    </row>
    <row r="33" spans="1:41" s="25" customFormat="1" ht="18" customHeight="1" x14ac:dyDescent="0.2">
      <c r="A33" s="175"/>
      <c r="B33" s="153"/>
      <c r="C33" s="175"/>
      <c r="D33" s="152"/>
      <c r="E33" s="153"/>
      <c r="F33" s="199"/>
      <c r="G33" s="200"/>
      <c r="H33" s="200"/>
      <c r="I33" s="201"/>
      <c r="J33" s="219"/>
      <c r="K33" s="220"/>
      <c r="L33" s="106"/>
      <c r="M33" s="112" t="str">
        <f t="shared" si="3"/>
        <v xml:space="preserve"> </v>
      </c>
      <c r="N33" s="121" t="str">
        <f t="shared" si="4"/>
        <v xml:space="preserve"> </v>
      </c>
      <c r="O33" s="92" t="str">
        <f t="shared" si="5"/>
        <v xml:space="preserve"> </v>
      </c>
      <c r="P33" s="23" t="e">
        <f t="shared" si="1"/>
        <v>#N/A</v>
      </c>
      <c r="Q33" s="22" t="b">
        <f t="shared" si="2"/>
        <v>1</v>
      </c>
    </row>
    <row r="34" spans="1:41" s="25" customFormat="1" ht="18" customHeight="1" x14ac:dyDescent="0.2">
      <c r="A34" s="175"/>
      <c r="B34" s="153"/>
      <c r="C34" s="175"/>
      <c r="D34" s="152"/>
      <c r="E34" s="153"/>
      <c r="F34" s="199"/>
      <c r="G34" s="200"/>
      <c r="H34" s="200"/>
      <c r="I34" s="201"/>
      <c r="J34" s="219"/>
      <c r="K34" s="220"/>
      <c r="L34" s="106"/>
      <c r="M34" s="112" t="str">
        <f t="shared" si="3"/>
        <v xml:space="preserve"> </v>
      </c>
      <c r="N34" s="121" t="str">
        <f t="shared" si="4"/>
        <v xml:space="preserve"> </v>
      </c>
      <c r="O34" s="92" t="str">
        <f t="shared" si="5"/>
        <v xml:space="preserve"> </v>
      </c>
      <c r="P34" s="23" t="e">
        <f t="shared" si="1"/>
        <v>#N/A</v>
      </c>
      <c r="Q34" s="22" t="b">
        <f t="shared" si="2"/>
        <v>1</v>
      </c>
    </row>
    <row r="35" spans="1:41" s="25" customFormat="1" ht="18" customHeight="1" x14ac:dyDescent="0.2">
      <c r="A35" s="175"/>
      <c r="B35" s="153"/>
      <c r="C35" s="175"/>
      <c r="D35" s="152"/>
      <c r="E35" s="153"/>
      <c r="F35" s="199"/>
      <c r="G35" s="200"/>
      <c r="H35" s="200"/>
      <c r="I35" s="201"/>
      <c r="J35" s="219"/>
      <c r="K35" s="220"/>
      <c r="L35" s="106"/>
      <c r="M35" s="112" t="str">
        <f t="shared" si="3"/>
        <v xml:space="preserve"> </v>
      </c>
      <c r="N35" s="121" t="str">
        <f t="shared" si="4"/>
        <v xml:space="preserve"> </v>
      </c>
      <c r="O35" s="92" t="str">
        <f t="shared" si="5"/>
        <v xml:space="preserve"> </v>
      </c>
      <c r="P35" s="23" t="e">
        <f t="shared" si="1"/>
        <v>#N/A</v>
      </c>
      <c r="Q35" s="22" t="b">
        <f t="shared" si="2"/>
        <v>1</v>
      </c>
    </row>
    <row r="36" spans="1:41" s="25" customFormat="1" ht="18" customHeight="1" x14ac:dyDescent="0.2">
      <c r="A36" s="175"/>
      <c r="B36" s="153"/>
      <c r="C36" s="175"/>
      <c r="D36" s="152"/>
      <c r="E36" s="153"/>
      <c r="F36" s="199"/>
      <c r="G36" s="200"/>
      <c r="H36" s="200"/>
      <c r="I36" s="201"/>
      <c r="J36" s="219"/>
      <c r="K36" s="220"/>
      <c r="L36" s="106"/>
      <c r="M36" s="112" t="str">
        <f t="shared" si="3"/>
        <v xml:space="preserve"> </v>
      </c>
      <c r="N36" s="121" t="str">
        <f t="shared" si="4"/>
        <v xml:space="preserve"> </v>
      </c>
      <c r="O36" s="92" t="str">
        <f t="shared" si="5"/>
        <v xml:space="preserve"> </v>
      </c>
      <c r="P36" s="23" t="e">
        <f t="shared" si="1"/>
        <v>#N/A</v>
      </c>
      <c r="Q36" s="22" t="b">
        <f t="shared" si="2"/>
        <v>1</v>
      </c>
    </row>
    <row r="37" spans="1:41" s="25" customFormat="1" ht="18" customHeight="1" x14ac:dyDescent="0.2">
      <c r="A37" s="175"/>
      <c r="B37" s="153"/>
      <c r="C37" s="175"/>
      <c r="D37" s="152"/>
      <c r="E37" s="153"/>
      <c r="F37" s="199"/>
      <c r="G37" s="200"/>
      <c r="H37" s="200"/>
      <c r="I37" s="201"/>
      <c r="J37" s="219"/>
      <c r="K37" s="220"/>
      <c r="L37" s="106"/>
      <c r="M37" s="112" t="str">
        <f t="shared" si="3"/>
        <v xml:space="preserve"> </v>
      </c>
      <c r="N37" s="121" t="str">
        <f t="shared" si="4"/>
        <v xml:space="preserve"> </v>
      </c>
      <c r="O37" s="92" t="str">
        <f t="shared" si="5"/>
        <v xml:space="preserve"> </v>
      </c>
      <c r="P37" s="23" t="e">
        <f t="shared" si="1"/>
        <v>#N/A</v>
      </c>
      <c r="Q37" s="22" t="b">
        <f t="shared" si="2"/>
        <v>1</v>
      </c>
    </row>
    <row r="38" spans="1:41" s="25" customFormat="1" ht="18" customHeight="1" x14ac:dyDescent="0.2">
      <c r="A38" s="175"/>
      <c r="B38" s="153"/>
      <c r="C38" s="175"/>
      <c r="D38" s="152"/>
      <c r="E38" s="153"/>
      <c r="F38" s="199"/>
      <c r="G38" s="200"/>
      <c r="H38" s="200"/>
      <c r="I38" s="201"/>
      <c r="J38" s="219"/>
      <c r="K38" s="220"/>
      <c r="L38" s="106"/>
      <c r="M38" s="112" t="str">
        <f t="shared" si="3"/>
        <v xml:space="preserve"> </v>
      </c>
      <c r="N38" s="121" t="str">
        <f t="shared" si="4"/>
        <v xml:space="preserve"> </v>
      </c>
      <c r="O38" s="92" t="str">
        <f t="shared" si="5"/>
        <v xml:space="preserve"> </v>
      </c>
      <c r="P38" s="23" t="e">
        <f t="shared" si="1"/>
        <v>#N/A</v>
      </c>
      <c r="Q38" s="22" t="b">
        <f t="shared" si="2"/>
        <v>1</v>
      </c>
    </row>
    <row r="39" spans="1:41" s="25" customFormat="1" ht="18" customHeight="1" x14ac:dyDescent="0.2">
      <c r="A39" s="175"/>
      <c r="B39" s="153"/>
      <c r="C39" s="175"/>
      <c r="D39" s="152"/>
      <c r="E39" s="153"/>
      <c r="F39" s="199"/>
      <c r="G39" s="200"/>
      <c r="H39" s="200"/>
      <c r="I39" s="201"/>
      <c r="J39" s="219"/>
      <c r="K39" s="220"/>
      <c r="L39" s="106"/>
      <c r="M39" s="112" t="str">
        <f t="shared" si="3"/>
        <v xml:space="preserve"> </v>
      </c>
      <c r="N39" s="121" t="str">
        <f t="shared" si="4"/>
        <v xml:space="preserve"> </v>
      </c>
      <c r="O39" s="92" t="str">
        <f t="shared" si="5"/>
        <v xml:space="preserve"> </v>
      </c>
      <c r="P39" s="23" t="e">
        <f t="shared" si="1"/>
        <v>#N/A</v>
      </c>
      <c r="Q39" s="22" t="b">
        <f t="shared" si="2"/>
        <v>1</v>
      </c>
    </row>
    <row r="40" spans="1:41" s="25" customFormat="1" ht="18" customHeight="1" x14ac:dyDescent="0.2">
      <c r="A40" s="175"/>
      <c r="B40" s="153"/>
      <c r="C40" s="175"/>
      <c r="D40" s="152"/>
      <c r="E40" s="153"/>
      <c r="F40" s="199"/>
      <c r="G40" s="200"/>
      <c r="H40" s="200"/>
      <c r="I40" s="201"/>
      <c r="J40" s="219"/>
      <c r="K40" s="220"/>
      <c r="L40" s="106"/>
      <c r="M40" s="112" t="str">
        <f t="shared" si="3"/>
        <v xml:space="preserve"> </v>
      </c>
      <c r="N40" s="121" t="str">
        <f t="shared" si="4"/>
        <v xml:space="preserve"> </v>
      </c>
      <c r="O40" s="92" t="str">
        <f t="shared" si="5"/>
        <v xml:space="preserve"> </v>
      </c>
      <c r="P40" s="23" t="e">
        <f t="shared" si="1"/>
        <v>#N/A</v>
      </c>
      <c r="Q40" s="22" t="b">
        <f t="shared" si="2"/>
        <v>1</v>
      </c>
    </row>
    <row r="41" spans="1:41" s="25" customFormat="1" ht="18" customHeight="1" x14ac:dyDescent="0.2">
      <c r="A41" s="175"/>
      <c r="B41" s="153"/>
      <c r="C41" s="175"/>
      <c r="D41" s="152"/>
      <c r="E41" s="153"/>
      <c r="F41" s="199"/>
      <c r="G41" s="200"/>
      <c r="H41" s="200"/>
      <c r="I41" s="201"/>
      <c r="J41" s="219"/>
      <c r="K41" s="220"/>
      <c r="L41" s="106"/>
      <c r="M41" s="112" t="str">
        <f t="shared" si="3"/>
        <v xml:space="preserve"> </v>
      </c>
      <c r="N41" s="121" t="str">
        <f t="shared" si="4"/>
        <v xml:space="preserve"> </v>
      </c>
      <c r="O41" s="92" t="str">
        <f t="shared" si="5"/>
        <v xml:space="preserve"> </v>
      </c>
      <c r="P41" s="23" t="e">
        <f t="shared" si="1"/>
        <v>#N/A</v>
      </c>
      <c r="Q41" s="22" t="b">
        <f t="shared" si="2"/>
        <v>1</v>
      </c>
    </row>
    <row r="42" spans="1:41" s="25" customFormat="1" ht="18" customHeight="1" thickBot="1" x14ac:dyDescent="0.25">
      <c r="A42" s="175"/>
      <c r="B42" s="153"/>
      <c r="C42" s="175"/>
      <c r="D42" s="152"/>
      <c r="E42" s="153"/>
      <c r="F42" s="199"/>
      <c r="G42" s="200"/>
      <c r="H42" s="200"/>
      <c r="I42" s="201"/>
      <c r="J42" s="219"/>
      <c r="K42" s="220"/>
      <c r="L42" s="106"/>
      <c r="M42" s="112" t="str">
        <f t="shared" si="3"/>
        <v xml:space="preserve"> </v>
      </c>
      <c r="N42" s="121" t="str">
        <f t="shared" si="4"/>
        <v xml:space="preserve"> </v>
      </c>
      <c r="O42" s="92" t="str">
        <f t="shared" si="5"/>
        <v xml:space="preserve"> </v>
      </c>
      <c r="P42" s="23" t="e">
        <f t="shared" si="1"/>
        <v>#N/A</v>
      </c>
      <c r="Q42" s="22" t="b">
        <f t="shared" si="2"/>
        <v>1</v>
      </c>
    </row>
    <row r="43" spans="1:41" s="25" customFormat="1" ht="36.75" customHeight="1" thickBot="1" x14ac:dyDescent="0.25">
      <c r="A43" s="197" t="s">
        <v>286</v>
      </c>
      <c r="B43" s="198"/>
      <c r="C43" s="170" t="s">
        <v>33</v>
      </c>
      <c r="D43" s="171"/>
      <c r="E43" s="171"/>
      <c r="F43" s="171"/>
      <c r="G43" s="171"/>
      <c r="H43" s="171"/>
      <c r="I43" s="171"/>
      <c r="J43" s="171"/>
      <c r="K43" s="171"/>
      <c r="L43" s="171"/>
      <c r="M43" s="172"/>
      <c r="N43" s="168"/>
      <c r="O43" s="169"/>
      <c r="P43" s="23"/>
      <c r="Q43" s="48"/>
    </row>
    <row r="44" spans="1:41" s="25" customFormat="1" ht="20.100000000000001" customHeight="1" thickBot="1" x14ac:dyDescent="0.25">
      <c r="A44" s="173" t="s">
        <v>356</v>
      </c>
      <c r="B44" s="173"/>
      <c r="C44" s="173"/>
      <c r="D44" s="174"/>
      <c r="E44" s="174"/>
      <c r="F44" s="116"/>
      <c r="G44" s="116"/>
      <c r="H44" s="99"/>
      <c r="I44" s="99"/>
      <c r="J44" s="99"/>
      <c r="K44" s="99"/>
      <c r="L44" s="99"/>
      <c r="M44" s="241" t="s">
        <v>282</v>
      </c>
      <c r="N44" s="167"/>
      <c r="O44" s="167"/>
    </row>
    <row r="45" spans="1:41" s="25" customFormat="1" ht="25.5" x14ac:dyDescent="0.2">
      <c r="A45" s="233" t="s">
        <v>4</v>
      </c>
      <c r="B45" s="233"/>
      <c r="C45" s="234"/>
      <c r="D45" s="239" t="s">
        <v>303</v>
      </c>
      <c r="E45" s="239"/>
      <c r="F45" s="239"/>
      <c r="G45" s="239"/>
      <c r="H45" s="84"/>
      <c r="I45" s="86" t="s">
        <v>285</v>
      </c>
      <c r="J45" s="86" t="s">
        <v>299</v>
      </c>
      <c r="K45" s="240" t="s">
        <v>3</v>
      </c>
      <c r="L45" s="234"/>
      <c r="M45" s="226" t="s">
        <v>12</v>
      </c>
      <c r="N45" s="226"/>
      <c r="O45" s="91" t="s">
        <v>13</v>
      </c>
      <c r="P45" s="23"/>
      <c r="Q45" s="47" t="s">
        <v>293</v>
      </c>
      <c r="S45" s="22"/>
      <c r="Z45" s="23"/>
      <c r="AA45" s="23"/>
      <c r="AB45" s="23"/>
      <c r="AC45" s="23"/>
      <c r="AD45" s="46"/>
      <c r="AG45" s="41"/>
      <c r="AH45" s="41"/>
      <c r="AI45" s="41"/>
      <c r="AJ45" s="41"/>
      <c r="AO45" s="41"/>
    </row>
    <row r="46" spans="1:41" s="25" customFormat="1" ht="18" customHeight="1" x14ac:dyDescent="0.2">
      <c r="A46" s="152"/>
      <c r="B46" s="152"/>
      <c r="C46" s="153"/>
      <c r="D46" s="154"/>
      <c r="E46" s="155"/>
      <c r="F46" s="155"/>
      <c r="G46" s="156"/>
      <c r="H46" s="83"/>
      <c r="I46" s="102"/>
      <c r="J46" s="102"/>
      <c r="K46" s="157"/>
      <c r="L46" s="158"/>
      <c r="M46" s="72" t="str">
        <f t="shared" ref="M46:M74" si="6">IF(OR(ISBLANK(A46),ISBLANK(D46),ISBLANK(K46))," ",IF(ISERROR(VLOOKUP(CONCATENATE(A46,D46),$A$125:$C$309,2,FALSE))," ",VLOOKUP(CONCATENATE(A46,D46),$A$125:$C$278,2,FALSE)))</f>
        <v xml:space="preserve"> </v>
      </c>
      <c r="N46" s="121" t="str">
        <f>IF(ISBLANK(A46)," ",VLOOKUP(CONCATENATE(A46,D46),$A$123:$C$309,3,FALSE))</f>
        <v xml:space="preserve"> </v>
      </c>
      <c r="O46" s="92" t="str">
        <f t="shared" ref="O46:O74" si="7">IF(AND(ISBLANK(A46),ISBLANK(D46),ISBLANK(K46))," ",IF(AND(ISBLANK(A46),OR(ISBLANK(D46),ISBLANK(K46))),"Select Measure",IF(OR(ISBLANK(D46),ISBLANK(K46)),"Incomplete",IF(ISERROR(VLOOKUP(CONCATENATE(A46,D46),$A$125:$C$278,2,FALSE)),"Selection Error",IF(R46="Check Wattages",R46,K46*M46)))))</f>
        <v xml:space="preserve"> </v>
      </c>
      <c r="P46" s="25" t="str">
        <f t="shared" ref="P46:P74" si="8">IF(AND(A46=$R$9,J46&lt;0.5*J46),"Check Wattages","Q")</f>
        <v>Q</v>
      </c>
      <c r="Q46" s="101" t="str">
        <f t="shared" ref="Q46:Q74" si="9">IF(AND(A46&lt;&gt;$R$9,A46&lt;&gt;$R$10,A46&lt;&gt;$R$11,A46&lt;&gt;$R$12),"",VLOOKUP(CONCATENATE(A46,D46),$A$139:$E$278,5,FALSE))</f>
        <v/>
      </c>
      <c r="R46" s="25" t="e">
        <f t="shared" ref="R46:R74" si="10">IF(AND(OR(A46=$R$11,A46=$R$9,A46=$R$10,A46=$R$12),OR(I46&gt;VLOOKUP(CONCATENATE(A46,D46),$A$139:$G$278,6,FALSE),I46&lt;VLOOKUP(CONCATENATE(A46,D46),$A$139:$G$278,4,FALSE),J46&lt;2*I46,J46&lt;Q46)),"Check Wattages","")</f>
        <v>#N/A</v>
      </c>
      <c r="S46" s="25" t="e">
        <f>VLOOKUP(CONCATENATE(A46,D46),$A$139:$G$278,7,FALSE)</f>
        <v>#N/A</v>
      </c>
    </row>
    <row r="47" spans="1:41" s="25" customFormat="1" ht="18" customHeight="1" x14ac:dyDescent="0.2">
      <c r="A47" s="152"/>
      <c r="B47" s="152"/>
      <c r="C47" s="153"/>
      <c r="D47" s="154"/>
      <c r="E47" s="155"/>
      <c r="F47" s="155"/>
      <c r="G47" s="156"/>
      <c r="H47" s="83"/>
      <c r="I47" s="102"/>
      <c r="J47" s="102"/>
      <c r="K47" s="157"/>
      <c r="L47" s="158"/>
      <c r="M47" s="72" t="str">
        <f t="shared" si="6"/>
        <v xml:space="preserve"> </v>
      </c>
      <c r="N47" s="121" t="str">
        <f t="shared" ref="N47:N74" si="11">IF(ISBLANK(A47)," ",VLOOKUP(CONCATENATE(A47,D47),$A$123:$C$309,3,FALSE))</f>
        <v xml:space="preserve"> </v>
      </c>
      <c r="O47" s="92" t="str">
        <f t="shared" si="7"/>
        <v xml:space="preserve"> </v>
      </c>
      <c r="P47" s="25" t="str">
        <f t="shared" si="8"/>
        <v>Q</v>
      </c>
      <c r="Q47" s="101" t="str">
        <f t="shared" si="9"/>
        <v/>
      </c>
      <c r="R47" s="25" t="e">
        <f t="shared" si="10"/>
        <v>#N/A</v>
      </c>
      <c r="S47" s="25" t="e">
        <f t="shared" ref="S47:S74" si="12">VLOOKUP(CONCATENATE(A47,D47),$A$139:$G$278,7,FALSE)</f>
        <v>#N/A</v>
      </c>
      <c r="U47" s="57" t="s">
        <v>154</v>
      </c>
      <c r="V47" s="60" t="s">
        <v>160</v>
      </c>
      <c r="W47" s="61"/>
    </row>
    <row r="48" spans="1:41" s="25" customFormat="1" ht="18" customHeight="1" x14ac:dyDescent="0.2">
      <c r="A48" s="152"/>
      <c r="B48" s="152"/>
      <c r="C48" s="153"/>
      <c r="D48" s="154"/>
      <c r="E48" s="155"/>
      <c r="F48" s="155"/>
      <c r="G48" s="156"/>
      <c r="H48" s="83"/>
      <c r="I48" s="102"/>
      <c r="J48" s="102"/>
      <c r="K48" s="157"/>
      <c r="L48" s="158"/>
      <c r="M48" s="72" t="str">
        <f t="shared" si="6"/>
        <v xml:space="preserve"> </v>
      </c>
      <c r="N48" s="121" t="str">
        <f t="shared" si="11"/>
        <v xml:space="preserve"> </v>
      </c>
      <c r="O48" s="92" t="str">
        <f t="shared" si="7"/>
        <v xml:space="preserve"> </v>
      </c>
      <c r="P48" s="25" t="str">
        <f t="shared" si="8"/>
        <v>Q</v>
      </c>
      <c r="Q48" s="101" t="str">
        <f t="shared" si="9"/>
        <v/>
      </c>
      <c r="R48" s="25" t="e">
        <f t="shared" si="10"/>
        <v>#N/A</v>
      </c>
      <c r="S48" s="25" t="e">
        <f t="shared" si="12"/>
        <v>#N/A</v>
      </c>
      <c r="U48" s="22" t="s">
        <v>159</v>
      </c>
      <c r="V48" s="22"/>
      <c r="W48" s="23"/>
    </row>
    <row r="49" spans="1:41" s="25" customFormat="1" ht="18" customHeight="1" x14ac:dyDescent="0.2">
      <c r="A49" s="152"/>
      <c r="B49" s="152"/>
      <c r="C49" s="153"/>
      <c r="D49" s="154"/>
      <c r="E49" s="155"/>
      <c r="F49" s="155"/>
      <c r="G49" s="156"/>
      <c r="H49" s="83"/>
      <c r="I49" s="102"/>
      <c r="J49" s="102"/>
      <c r="K49" s="157"/>
      <c r="L49" s="158"/>
      <c r="M49" s="72" t="str">
        <f t="shared" si="6"/>
        <v xml:space="preserve"> </v>
      </c>
      <c r="N49" s="121" t="str">
        <f t="shared" si="11"/>
        <v xml:space="preserve"> </v>
      </c>
      <c r="O49" s="92" t="str">
        <f t="shared" si="7"/>
        <v xml:space="preserve"> </v>
      </c>
      <c r="P49" s="25" t="str">
        <f t="shared" si="8"/>
        <v>Q</v>
      </c>
      <c r="Q49" s="101" t="str">
        <f t="shared" si="9"/>
        <v/>
      </c>
      <c r="R49" s="25" t="e">
        <f t="shared" si="10"/>
        <v>#N/A</v>
      </c>
      <c r="S49" s="25" t="e">
        <f t="shared" si="12"/>
        <v>#N/A</v>
      </c>
      <c r="U49" s="22" t="s">
        <v>144</v>
      </c>
      <c r="V49" s="22" t="s">
        <v>155</v>
      </c>
      <c r="W49" s="22" t="s">
        <v>156</v>
      </c>
    </row>
    <row r="50" spans="1:41" s="25" customFormat="1" ht="18" customHeight="1" x14ac:dyDescent="0.2">
      <c r="A50" s="152"/>
      <c r="B50" s="152"/>
      <c r="C50" s="153"/>
      <c r="D50" s="154"/>
      <c r="E50" s="155"/>
      <c r="F50" s="155"/>
      <c r="G50" s="156"/>
      <c r="H50" s="83"/>
      <c r="I50" s="102"/>
      <c r="J50" s="102"/>
      <c r="K50" s="157"/>
      <c r="L50" s="158"/>
      <c r="M50" s="72" t="str">
        <f t="shared" si="6"/>
        <v xml:space="preserve"> </v>
      </c>
      <c r="N50" s="121" t="str">
        <f t="shared" si="11"/>
        <v xml:space="preserve"> </v>
      </c>
      <c r="O50" s="92" t="str">
        <f t="shared" si="7"/>
        <v xml:space="preserve"> </v>
      </c>
      <c r="P50" s="25" t="str">
        <f t="shared" si="8"/>
        <v>Q</v>
      </c>
      <c r="Q50" s="101" t="str">
        <f t="shared" si="9"/>
        <v/>
      </c>
      <c r="R50" s="25" t="e">
        <f t="shared" si="10"/>
        <v>#N/A</v>
      </c>
      <c r="S50" s="25" t="e">
        <f t="shared" si="12"/>
        <v>#N/A</v>
      </c>
      <c r="U50" s="58" t="s">
        <v>141</v>
      </c>
      <c r="V50" s="45">
        <v>0</v>
      </c>
      <c r="W50" s="59">
        <v>50</v>
      </c>
    </row>
    <row r="51" spans="1:41" s="25" customFormat="1" ht="18" customHeight="1" x14ac:dyDescent="0.2">
      <c r="A51" s="152"/>
      <c r="B51" s="152"/>
      <c r="C51" s="153"/>
      <c r="D51" s="154"/>
      <c r="E51" s="155"/>
      <c r="F51" s="155"/>
      <c r="G51" s="156"/>
      <c r="H51" s="83"/>
      <c r="I51" s="102"/>
      <c r="J51" s="102"/>
      <c r="K51" s="157"/>
      <c r="L51" s="158"/>
      <c r="M51" s="72" t="str">
        <f t="shared" si="6"/>
        <v xml:space="preserve"> </v>
      </c>
      <c r="N51" s="121" t="str">
        <f t="shared" si="11"/>
        <v xml:space="preserve"> </v>
      </c>
      <c r="O51" s="92" t="str">
        <f t="shared" si="7"/>
        <v xml:space="preserve"> </v>
      </c>
      <c r="P51" s="25" t="str">
        <f t="shared" si="8"/>
        <v>Q</v>
      </c>
      <c r="Q51" s="101" t="str">
        <f t="shared" si="9"/>
        <v/>
      </c>
      <c r="R51" s="25" t="e">
        <f t="shared" si="10"/>
        <v>#N/A</v>
      </c>
      <c r="S51" s="25" t="e">
        <f t="shared" si="12"/>
        <v>#N/A</v>
      </c>
      <c r="U51" s="58" t="s">
        <v>142</v>
      </c>
      <c r="V51" s="45">
        <v>50</v>
      </c>
      <c r="W51" s="59">
        <v>90</v>
      </c>
    </row>
    <row r="52" spans="1:41" ht="18" customHeight="1" x14ac:dyDescent="0.2">
      <c r="A52" s="152"/>
      <c r="B52" s="152"/>
      <c r="C52" s="153"/>
      <c r="D52" s="154"/>
      <c r="E52" s="155"/>
      <c r="F52" s="155"/>
      <c r="G52" s="156"/>
      <c r="H52" s="83"/>
      <c r="I52" s="102"/>
      <c r="J52" s="102"/>
      <c r="K52" s="157"/>
      <c r="L52" s="158"/>
      <c r="M52" s="72" t="str">
        <f t="shared" si="6"/>
        <v xml:space="preserve"> </v>
      </c>
      <c r="N52" s="121" t="str">
        <f t="shared" si="11"/>
        <v xml:space="preserve"> </v>
      </c>
      <c r="O52" s="92" t="str">
        <f t="shared" si="7"/>
        <v xml:space="preserve"> </v>
      </c>
      <c r="P52" s="25" t="str">
        <f t="shared" si="8"/>
        <v>Q</v>
      </c>
      <c r="Q52" s="101" t="str">
        <f t="shared" si="9"/>
        <v/>
      </c>
      <c r="R52" s="25" t="e">
        <f t="shared" si="10"/>
        <v>#N/A</v>
      </c>
      <c r="S52" s="25" t="e">
        <f t="shared" si="12"/>
        <v>#N/A</v>
      </c>
      <c r="U52" s="58" t="s">
        <v>143</v>
      </c>
      <c r="V52" s="45">
        <v>90</v>
      </c>
      <c r="W52" s="59">
        <v>150</v>
      </c>
      <c r="AE52" s="25"/>
      <c r="AF52" s="25"/>
      <c r="AG52" s="25"/>
      <c r="AH52" s="25"/>
      <c r="AI52" s="25"/>
      <c r="AJ52" s="25"/>
      <c r="AK52" s="25"/>
      <c r="AL52" s="25"/>
      <c r="AM52" s="25"/>
      <c r="AN52" s="25"/>
      <c r="AO52" s="25"/>
    </row>
    <row r="53" spans="1:41" ht="18" customHeight="1" x14ac:dyDescent="0.2">
      <c r="A53" s="152"/>
      <c r="B53" s="152"/>
      <c r="C53" s="153"/>
      <c r="D53" s="154"/>
      <c r="E53" s="155"/>
      <c r="F53" s="155"/>
      <c r="G53" s="156"/>
      <c r="H53" s="83"/>
      <c r="I53" s="102"/>
      <c r="J53" s="102"/>
      <c r="K53" s="157"/>
      <c r="L53" s="158"/>
      <c r="M53" s="72" t="str">
        <f t="shared" si="6"/>
        <v xml:space="preserve"> </v>
      </c>
      <c r="N53" s="121" t="str">
        <f t="shared" si="11"/>
        <v xml:space="preserve"> </v>
      </c>
      <c r="O53" s="92" t="str">
        <f t="shared" si="7"/>
        <v xml:space="preserve"> </v>
      </c>
      <c r="P53" s="25" t="str">
        <f t="shared" si="8"/>
        <v>Q</v>
      </c>
      <c r="Q53" s="101" t="str">
        <f t="shared" si="9"/>
        <v/>
      </c>
      <c r="R53" s="25" t="e">
        <f t="shared" si="10"/>
        <v>#N/A</v>
      </c>
      <c r="S53" s="25" t="e">
        <f t="shared" si="12"/>
        <v>#N/A</v>
      </c>
      <c r="T53" s="25"/>
      <c r="U53" s="58" t="s">
        <v>157</v>
      </c>
      <c r="V53" s="45">
        <v>150</v>
      </c>
      <c r="W53" s="59">
        <v>5000</v>
      </c>
      <c r="X53" s="25"/>
      <c r="AB53" s="25"/>
      <c r="AD53" s="25"/>
      <c r="AE53" s="25"/>
      <c r="AF53" s="25"/>
      <c r="AG53" s="25"/>
      <c r="AH53" s="25"/>
      <c r="AI53" s="25"/>
      <c r="AJ53" s="25"/>
      <c r="AK53" s="25"/>
      <c r="AL53" s="25"/>
      <c r="AM53" s="25"/>
      <c r="AN53" s="25"/>
      <c r="AO53" s="25"/>
    </row>
    <row r="54" spans="1:41" ht="18" customHeight="1" x14ac:dyDescent="0.2">
      <c r="A54" s="152"/>
      <c r="B54" s="152"/>
      <c r="C54" s="153"/>
      <c r="D54" s="154"/>
      <c r="E54" s="155"/>
      <c r="F54" s="155"/>
      <c r="G54" s="156"/>
      <c r="H54" s="83"/>
      <c r="I54" s="102"/>
      <c r="J54" s="102"/>
      <c r="K54" s="157"/>
      <c r="L54" s="158"/>
      <c r="M54" s="72" t="str">
        <f t="shared" si="6"/>
        <v xml:space="preserve"> </v>
      </c>
      <c r="N54" s="121" t="str">
        <f t="shared" si="11"/>
        <v xml:space="preserve"> </v>
      </c>
      <c r="O54" s="92" t="str">
        <f t="shared" si="7"/>
        <v xml:space="preserve"> </v>
      </c>
      <c r="P54" s="25" t="str">
        <f t="shared" si="8"/>
        <v>Q</v>
      </c>
      <c r="Q54" s="101" t="str">
        <f t="shared" si="9"/>
        <v/>
      </c>
      <c r="R54" s="25" t="e">
        <f t="shared" si="10"/>
        <v>#N/A</v>
      </c>
      <c r="S54" s="25" t="e">
        <f t="shared" si="12"/>
        <v>#N/A</v>
      </c>
      <c r="T54" s="25"/>
      <c r="U54" s="55"/>
      <c r="V54" s="56"/>
      <c r="AC54" s="25"/>
      <c r="AD54" s="25"/>
      <c r="AE54" s="25"/>
      <c r="AF54" s="25"/>
      <c r="AG54" s="25"/>
      <c r="AH54" s="25"/>
      <c r="AI54" s="25"/>
      <c r="AJ54" s="25"/>
      <c r="AK54" s="25"/>
      <c r="AL54" s="25"/>
      <c r="AM54" s="25"/>
      <c r="AN54" s="25"/>
      <c r="AO54" s="25"/>
    </row>
    <row r="55" spans="1:41" ht="18" customHeight="1" x14ac:dyDescent="0.2">
      <c r="A55" s="152"/>
      <c r="B55" s="152"/>
      <c r="C55" s="153"/>
      <c r="D55" s="154"/>
      <c r="E55" s="155"/>
      <c r="F55" s="155"/>
      <c r="G55" s="156"/>
      <c r="H55" s="83"/>
      <c r="I55" s="102"/>
      <c r="J55" s="102"/>
      <c r="K55" s="157"/>
      <c r="L55" s="158"/>
      <c r="M55" s="72" t="str">
        <f t="shared" si="6"/>
        <v xml:space="preserve"> </v>
      </c>
      <c r="N55" s="121" t="str">
        <f t="shared" si="11"/>
        <v xml:space="preserve"> </v>
      </c>
      <c r="O55" s="92" t="str">
        <f t="shared" si="7"/>
        <v xml:space="preserve"> </v>
      </c>
      <c r="P55" s="25" t="str">
        <f t="shared" si="8"/>
        <v>Q</v>
      </c>
      <c r="Q55" s="101" t="str">
        <f t="shared" si="9"/>
        <v/>
      </c>
      <c r="R55" s="25" t="e">
        <f t="shared" si="10"/>
        <v>#N/A</v>
      </c>
      <c r="S55" s="25" t="e">
        <f t="shared" si="12"/>
        <v>#N/A</v>
      </c>
      <c r="U55" s="55"/>
      <c r="V55" s="56"/>
      <c r="X55" s="25"/>
      <c r="AB55" s="25"/>
      <c r="AG55" s="25"/>
      <c r="AH55" s="25"/>
      <c r="AI55" s="25"/>
      <c r="AJ55" s="25"/>
      <c r="AK55" s="25"/>
      <c r="AL55" s="25"/>
      <c r="AM55" s="25"/>
      <c r="AN55" s="25"/>
      <c r="AO55" s="25"/>
    </row>
    <row r="56" spans="1:41" ht="18" customHeight="1" x14ac:dyDescent="0.2">
      <c r="A56" s="152"/>
      <c r="B56" s="152"/>
      <c r="C56" s="153"/>
      <c r="D56" s="154"/>
      <c r="E56" s="155"/>
      <c r="F56" s="155"/>
      <c r="G56" s="156"/>
      <c r="H56" s="83"/>
      <c r="I56" s="102"/>
      <c r="J56" s="102"/>
      <c r="K56" s="157"/>
      <c r="L56" s="158"/>
      <c r="M56" s="72" t="str">
        <f t="shared" si="6"/>
        <v xml:space="preserve"> </v>
      </c>
      <c r="N56" s="121" t="str">
        <f t="shared" si="11"/>
        <v xml:space="preserve"> </v>
      </c>
      <c r="O56" s="92" t="str">
        <f t="shared" si="7"/>
        <v xml:space="preserve"> </v>
      </c>
      <c r="P56" s="25" t="str">
        <f t="shared" si="8"/>
        <v>Q</v>
      </c>
      <c r="Q56" s="101" t="str">
        <f t="shared" si="9"/>
        <v/>
      </c>
      <c r="R56" s="25" t="e">
        <f t="shared" si="10"/>
        <v>#N/A</v>
      </c>
      <c r="S56" s="25" t="e">
        <f t="shared" si="12"/>
        <v>#N/A</v>
      </c>
      <c r="U56" s="67" t="s">
        <v>162</v>
      </c>
      <c r="V56" s="28"/>
      <c r="AD56" s="40"/>
      <c r="AE56" s="25"/>
      <c r="AF56" s="25"/>
      <c r="AG56" s="25"/>
      <c r="AH56" s="25"/>
      <c r="AI56" s="25"/>
      <c r="AJ56" s="25"/>
      <c r="AK56" s="25"/>
      <c r="AL56" s="25"/>
      <c r="AM56" s="25"/>
      <c r="AN56" s="25"/>
      <c r="AO56" s="25"/>
    </row>
    <row r="57" spans="1:41" ht="18" customHeight="1" x14ac:dyDescent="0.2">
      <c r="A57" s="152"/>
      <c r="B57" s="152"/>
      <c r="C57" s="153"/>
      <c r="D57" s="154"/>
      <c r="E57" s="155"/>
      <c r="F57" s="155"/>
      <c r="G57" s="156"/>
      <c r="H57" s="83"/>
      <c r="I57" s="102"/>
      <c r="J57" s="102"/>
      <c r="K57" s="157"/>
      <c r="L57" s="158"/>
      <c r="M57" s="72" t="str">
        <f t="shared" si="6"/>
        <v xml:space="preserve"> </v>
      </c>
      <c r="N57" s="121" t="str">
        <f t="shared" si="11"/>
        <v xml:space="preserve"> </v>
      </c>
      <c r="O57" s="92" t="str">
        <f t="shared" si="7"/>
        <v xml:space="preserve"> </v>
      </c>
      <c r="P57" s="25" t="str">
        <f t="shared" si="8"/>
        <v>Q</v>
      </c>
      <c r="Q57" s="101" t="str">
        <f t="shared" si="9"/>
        <v/>
      </c>
      <c r="R57" s="25" t="e">
        <f t="shared" si="10"/>
        <v>#N/A</v>
      </c>
      <c r="S57" s="25" t="e">
        <f t="shared" si="12"/>
        <v>#N/A</v>
      </c>
      <c r="U57" s="22" t="s">
        <v>165</v>
      </c>
      <c r="V57" s="69" t="s">
        <v>163</v>
      </c>
      <c r="W57" s="68"/>
    </row>
    <row r="58" spans="1:41" ht="18" customHeight="1" x14ac:dyDescent="0.2">
      <c r="A58" s="152"/>
      <c r="B58" s="152"/>
      <c r="C58" s="153"/>
      <c r="D58" s="154"/>
      <c r="E58" s="155"/>
      <c r="F58" s="155"/>
      <c r="G58" s="156"/>
      <c r="H58" s="83"/>
      <c r="I58" s="102"/>
      <c r="J58" s="102"/>
      <c r="K58" s="157"/>
      <c r="L58" s="158"/>
      <c r="M58" s="72" t="str">
        <f t="shared" si="6"/>
        <v xml:space="preserve"> </v>
      </c>
      <c r="N58" s="121" t="str">
        <f t="shared" si="11"/>
        <v xml:space="preserve"> </v>
      </c>
      <c r="O58" s="92" t="str">
        <f t="shared" si="7"/>
        <v xml:space="preserve"> </v>
      </c>
      <c r="P58" s="25" t="str">
        <f t="shared" si="8"/>
        <v>Q</v>
      </c>
      <c r="Q58" s="101" t="str">
        <f t="shared" si="9"/>
        <v/>
      </c>
      <c r="R58" s="25" t="e">
        <f t="shared" si="10"/>
        <v>#N/A</v>
      </c>
      <c r="S58" s="25" t="e">
        <f t="shared" si="12"/>
        <v>#N/A</v>
      </c>
    </row>
    <row r="59" spans="1:41" ht="18" customHeight="1" x14ac:dyDescent="0.2">
      <c r="A59" s="152"/>
      <c r="B59" s="152"/>
      <c r="C59" s="153"/>
      <c r="D59" s="154"/>
      <c r="E59" s="155"/>
      <c r="F59" s="155"/>
      <c r="G59" s="156"/>
      <c r="H59" s="83"/>
      <c r="I59" s="102"/>
      <c r="J59" s="102"/>
      <c r="K59" s="157"/>
      <c r="L59" s="158"/>
      <c r="M59" s="72" t="str">
        <f t="shared" si="6"/>
        <v xml:space="preserve"> </v>
      </c>
      <c r="N59" s="121" t="str">
        <f t="shared" si="11"/>
        <v xml:space="preserve"> </v>
      </c>
      <c r="O59" s="92" t="str">
        <f t="shared" si="7"/>
        <v xml:space="preserve"> </v>
      </c>
      <c r="P59" s="25" t="str">
        <f t="shared" si="8"/>
        <v>Q</v>
      </c>
      <c r="Q59" s="101" t="str">
        <f t="shared" si="9"/>
        <v/>
      </c>
      <c r="R59" s="25" t="e">
        <f t="shared" si="10"/>
        <v>#N/A</v>
      </c>
      <c r="S59" s="25" t="e">
        <f t="shared" si="12"/>
        <v>#N/A</v>
      </c>
    </row>
    <row r="60" spans="1:41" ht="18" customHeight="1" x14ac:dyDescent="0.2">
      <c r="A60" s="152"/>
      <c r="B60" s="152"/>
      <c r="C60" s="153"/>
      <c r="D60" s="154"/>
      <c r="E60" s="155"/>
      <c r="F60" s="155"/>
      <c r="G60" s="156"/>
      <c r="H60" s="83"/>
      <c r="I60" s="102"/>
      <c r="J60" s="102"/>
      <c r="K60" s="157"/>
      <c r="L60" s="158"/>
      <c r="M60" s="72" t="str">
        <f t="shared" si="6"/>
        <v xml:space="preserve"> </v>
      </c>
      <c r="N60" s="121" t="str">
        <f t="shared" si="11"/>
        <v xml:space="preserve"> </v>
      </c>
      <c r="O60" s="92" t="str">
        <f t="shared" si="7"/>
        <v xml:space="preserve"> </v>
      </c>
      <c r="P60" s="25" t="str">
        <f t="shared" si="8"/>
        <v>Q</v>
      </c>
      <c r="Q60" s="101" t="str">
        <f t="shared" si="9"/>
        <v/>
      </c>
      <c r="R60" s="25" t="e">
        <f t="shared" si="10"/>
        <v>#N/A</v>
      </c>
      <c r="S60" s="25" t="e">
        <f t="shared" si="12"/>
        <v>#N/A</v>
      </c>
      <c r="V60" s="28"/>
    </row>
    <row r="61" spans="1:41" ht="18" customHeight="1" x14ac:dyDescent="0.2">
      <c r="A61" s="152"/>
      <c r="B61" s="152"/>
      <c r="C61" s="153"/>
      <c r="D61" s="154"/>
      <c r="E61" s="155"/>
      <c r="F61" s="155"/>
      <c r="G61" s="156"/>
      <c r="H61" s="83"/>
      <c r="I61" s="102"/>
      <c r="J61" s="102"/>
      <c r="K61" s="157"/>
      <c r="L61" s="158"/>
      <c r="M61" s="72" t="str">
        <f t="shared" si="6"/>
        <v xml:space="preserve"> </v>
      </c>
      <c r="N61" s="121" t="str">
        <f t="shared" si="11"/>
        <v xml:space="preserve"> </v>
      </c>
      <c r="O61" s="92" t="str">
        <f t="shared" si="7"/>
        <v xml:space="preserve"> </v>
      </c>
      <c r="P61" s="25" t="str">
        <f t="shared" si="8"/>
        <v>Q</v>
      </c>
      <c r="Q61" s="101" t="str">
        <f t="shared" si="9"/>
        <v/>
      </c>
      <c r="R61" s="25" t="e">
        <f t="shared" si="10"/>
        <v>#N/A</v>
      </c>
      <c r="S61" s="25" t="e">
        <f t="shared" si="12"/>
        <v>#N/A</v>
      </c>
      <c r="AC61" s="25"/>
    </row>
    <row r="62" spans="1:41" ht="18" customHeight="1" x14ac:dyDescent="0.2">
      <c r="A62" s="152"/>
      <c r="B62" s="152"/>
      <c r="C62" s="153"/>
      <c r="D62" s="154"/>
      <c r="E62" s="155"/>
      <c r="F62" s="155"/>
      <c r="G62" s="156"/>
      <c r="H62" s="83"/>
      <c r="I62" s="102"/>
      <c r="J62" s="102"/>
      <c r="K62" s="157"/>
      <c r="L62" s="158"/>
      <c r="M62" s="72" t="str">
        <f t="shared" si="6"/>
        <v xml:space="preserve"> </v>
      </c>
      <c r="N62" s="121" t="str">
        <f t="shared" si="11"/>
        <v xml:space="preserve"> </v>
      </c>
      <c r="O62" s="92" t="str">
        <f t="shared" si="7"/>
        <v xml:space="preserve"> </v>
      </c>
      <c r="P62" s="25" t="str">
        <f t="shared" si="8"/>
        <v>Q</v>
      </c>
      <c r="Q62" s="101" t="str">
        <f t="shared" si="9"/>
        <v/>
      </c>
      <c r="R62" s="25" t="e">
        <f t="shared" si="10"/>
        <v>#N/A</v>
      </c>
      <c r="S62" s="25" t="e">
        <f t="shared" si="12"/>
        <v>#N/A</v>
      </c>
      <c r="AA62" s="25"/>
      <c r="AB62" s="25"/>
      <c r="AC62" s="41"/>
    </row>
    <row r="63" spans="1:41" ht="18" customHeight="1" x14ac:dyDescent="0.2">
      <c r="A63" s="152"/>
      <c r="B63" s="152"/>
      <c r="C63" s="153"/>
      <c r="D63" s="154"/>
      <c r="E63" s="155"/>
      <c r="F63" s="155"/>
      <c r="G63" s="156"/>
      <c r="H63" s="83"/>
      <c r="I63" s="102"/>
      <c r="J63" s="102"/>
      <c r="K63" s="157"/>
      <c r="L63" s="158"/>
      <c r="M63" s="72" t="str">
        <f t="shared" si="6"/>
        <v xml:space="preserve"> </v>
      </c>
      <c r="N63" s="121" t="str">
        <f t="shared" si="11"/>
        <v xml:space="preserve"> </v>
      </c>
      <c r="O63" s="92" t="str">
        <f t="shared" si="7"/>
        <v xml:space="preserve"> </v>
      </c>
      <c r="P63" s="25" t="str">
        <f t="shared" si="8"/>
        <v>Q</v>
      </c>
      <c r="Q63" s="101" t="str">
        <f t="shared" si="9"/>
        <v/>
      </c>
      <c r="R63" s="25" t="e">
        <f t="shared" si="10"/>
        <v>#N/A</v>
      </c>
      <c r="S63" s="25" t="e">
        <f t="shared" si="12"/>
        <v>#N/A</v>
      </c>
      <c r="AA63" s="41"/>
      <c r="AB63" s="41"/>
      <c r="AC63" s="41"/>
      <c r="AD63" s="25"/>
      <c r="AE63" s="25"/>
      <c r="AF63" s="25"/>
      <c r="AG63" s="25"/>
      <c r="AH63" s="25"/>
      <c r="AI63" s="25"/>
      <c r="AJ63" s="25"/>
      <c r="AK63" s="25"/>
      <c r="AL63" s="25"/>
      <c r="AM63" s="25"/>
      <c r="AN63" s="25"/>
      <c r="AO63" s="25"/>
    </row>
    <row r="64" spans="1:41" ht="18" customHeight="1" x14ac:dyDescent="0.2">
      <c r="A64" s="152"/>
      <c r="B64" s="152"/>
      <c r="C64" s="153"/>
      <c r="D64" s="154"/>
      <c r="E64" s="155"/>
      <c r="F64" s="155"/>
      <c r="G64" s="156"/>
      <c r="H64" s="83"/>
      <c r="I64" s="102"/>
      <c r="J64" s="102"/>
      <c r="K64" s="157"/>
      <c r="L64" s="158"/>
      <c r="M64" s="72" t="str">
        <f t="shared" si="6"/>
        <v xml:space="preserve"> </v>
      </c>
      <c r="N64" s="121" t="str">
        <f t="shared" si="11"/>
        <v xml:space="preserve"> </v>
      </c>
      <c r="O64" s="92" t="str">
        <f t="shared" si="7"/>
        <v xml:space="preserve"> </v>
      </c>
      <c r="P64" s="25" t="str">
        <f t="shared" si="8"/>
        <v>Q</v>
      </c>
      <c r="Q64" s="101" t="str">
        <f t="shared" si="9"/>
        <v/>
      </c>
      <c r="R64" s="25" t="e">
        <f t="shared" si="10"/>
        <v>#N/A</v>
      </c>
      <c r="S64" s="25" t="e">
        <f t="shared" si="12"/>
        <v>#N/A</v>
      </c>
      <c r="U64" s="49" t="s">
        <v>128</v>
      </c>
      <c r="V64" s="41"/>
      <c r="AA64" s="41"/>
      <c r="AB64" s="41"/>
      <c r="AC64" s="41"/>
      <c r="AD64" s="41"/>
      <c r="AE64" s="41"/>
      <c r="AF64" s="41"/>
      <c r="AG64" s="41"/>
      <c r="AH64" s="41"/>
      <c r="AI64" s="41"/>
      <c r="AJ64" s="41"/>
      <c r="AK64" s="41"/>
      <c r="AL64" s="41"/>
      <c r="AM64" s="41"/>
      <c r="AN64" s="41"/>
      <c r="AO64" s="41"/>
    </row>
    <row r="65" spans="1:41" ht="18" customHeight="1" x14ac:dyDescent="0.2">
      <c r="A65" s="152"/>
      <c r="B65" s="152"/>
      <c r="C65" s="153"/>
      <c r="D65" s="154"/>
      <c r="E65" s="155"/>
      <c r="F65" s="155"/>
      <c r="G65" s="156"/>
      <c r="H65" s="83"/>
      <c r="I65" s="102"/>
      <c r="J65" s="102"/>
      <c r="K65" s="157"/>
      <c r="L65" s="158"/>
      <c r="M65" s="72" t="str">
        <f t="shared" si="6"/>
        <v xml:space="preserve"> </v>
      </c>
      <c r="N65" s="121" t="str">
        <f t="shared" si="11"/>
        <v xml:space="preserve"> </v>
      </c>
      <c r="O65" s="92" t="str">
        <f t="shared" si="7"/>
        <v xml:space="preserve"> </v>
      </c>
      <c r="P65" s="25" t="str">
        <f t="shared" si="8"/>
        <v>Q</v>
      </c>
      <c r="Q65" s="101" t="str">
        <f t="shared" si="9"/>
        <v/>
      </c>
      <c r="R65" s="25" t="e">
        <f t="shared" si="10"/>
        <v>#N/A</v>
      </c>
      <c r="S65" s="25" t="e">
        <f t="shared" si="12"/>
        <v>#N/A</v>
      </c>
      <c r="V65" s="28" t="s">
        <v>130</v>
      </c>
      <c r="AA65" s="41"/>
      <c r="AB65" s="41"/>
      <c r="AC65" s="41"/>
      <c r="AD65" s="41"/>
      <c r="AE65" s="41"/>
      <c r="AF65" s="41"/>
      <c r="AG65" s="41"/>
      <c r="AH65" s="41"/>
      <c r="AI65" s="41"/>
      <c r="AJ65" s="41"/>
      <c r="AK65" s="41"/>
      <c r="AL65" s="41"/>
      <c r="AM65" s="41"/>
      <c r="AN65" s="41"/>
      <c r="AO65" s="41"/>
    </row>
    <row r="66" spans="1:41" ht="18" customHeight="1" x14ac:dyDescent="0.2">
      <c r="A66" s="152"/>
      <c r="B66" s="152"/>
      <c r="C66" s="153"/>
      <c r="D66" s="154"/>
      <c r="E66" s="155"/>
      <c r="F66" s="155"/>
      <c r="G66" s="156"/>
      <c r="H66" s="83"/>
      <c r="I66" s="102"/>
      <c r="J66" s="102"/>
      <c r="K66" s="157"/>
      <c r="L66" s="158"/>
      <c r="M66" s="72" t="str">
        <f t="shared" si="6"/>
        <v xml:space="preserve"> </v>
      </c>
      <c r="N66" s="121" t="str">
        <f t="shared" si="11"/>
        <v xml:space="preserve"> </v>
      </c>
      <c r="O66" s="92" t="str">
        <f t="shared" si="7"/>
        <v xml:space="preserve"> </v>
      </c>
      <c r="P66" s="25" t="str">
        <f t="shared" si="8"/>
        <v>Q</v>
      </c>
      <c r="Q66" s="101" t="str">
        <f t="shared" si="9"/>
        <v/>
      </c>
      <c r="R66" s="25" t="e">
        <f t="shared" si="10"/>
        <v>#N/A</v>
      </c>
      <c r="S66" s="25" t="e">
        <f t="shared" si="12"/>
        <v>#N/A</v>
      </c>
      <c r="U66" s="22" t="s">
        <v>150</v>
      </c>
      <c r="V66" s="28" t="s">
        <v>149</v>
      </c>
      <c r="AA66" s="41"/>
      <c r="AB66" s="41"/>
      <c r="AC66" s="41"/>
      <c r="AD66" s="41"/>
      <c r="AE66" s="41"/>
      <c r="AF66" s="41"/>
      <c r="AG66" s="41"/>
      <c r="AH66" s="41"/>
      <c r="AI66" s="41"/>
      <c r="AJ66" s="41"/>
      <c r="AK66" s="41"/>
      <c r="AL66" s="41"/>
      <c r="AM66" s="41"/>
      <c r="AN66" s="41"/>
      <c r="AO66" s="41"/>
    </row>
    <row r="67" spans="1:41" ht="18" customHeight="1" x14ac:dyDescent="0.2">
      <c r="A67" s="152"/>
      <c r="B67" s="152"/>
      <c r="C67" s="153"/>
      <c r="D67" s="154"/>
      <c r="E67" s="155"/>
      <c r="F67" s="155"/>
      <c r="G67" s="156"/>
      <c r="H67" s="83"/>
      <c r="I67" s="102"/>
      <c r="J67" s="102"/>
      <c r="K67" s="157"/>
      <c r="L67" s="158"/>
      <c r="M67" s="72" t="str">
        <f t="shared" si="6"/>
        <v xml:space="preserve"> </v>
      </c>
      <c r="N67" s="121" t="str">
        <f t="shared" si="11"/>
        <v xml:space="preserve"> </v>
      </c>
      <c r="O67" s="92" t="str">
        <f t="shared" si="7"/>
        <v xml:space="preserve"> </v>
      </c>
      <c r="P67" s="25" t="str">
        <f t="shared" si="8"/>
        <v>Q</v>
      </c>
      <c r="Q67" s="101" t="str">
        <f t="shared" si="9"/>
        <v/>
      </c>
      <c r="R67" s="25" t="e">
        <f t="shared" si="10"/>
        <v>#N/A</v>
      </c>
      <c r="S67" s="25" t="e">
        <f t="shared" si="12"/>
        <v>#N/A</v>
      </c>
      <c r="U67" s="22" t="s">
        <v>151</v>
      </c>
      <c r="V67" s="28" t="s">
        <v>152</v>
      </c>
      <c r="X67" s="41"/>
      <c r="Y67" s="41"/>
      <c r="Z67" s="41"/>
      <c r="AA67" s="41"/>
      <c r="AB67" s="41"/>
      <c r="AC67" s="41"/>
      <c r="AD67" s="41"/>
      <c r="AE67" s="41"/>
      <c r="AF67" s="41"/>
      <c r="AG67" s="41"/>
      <c r="AH67" s="41"/>
      <c r="AI67" s="41"/>
      <c r="AJ67" s="41"/>
      <c r="AK67" s="41"/>
      <c r="AL67" s="41"/>
      <c r="AM67" s="41"/>
      <c r="AN67" s="41"/>
      <c r="AO67" s="41"/>
    </row>
    <row r="68" spans="1:41" ht="18" customHeight="1" x14ac:dyDescent="0.2">
      <c r="A68" s="152"/>
      <c r="B68" s="152"/>
      <c r="C68" s="153"/>
      <c r="D68" s="154"/>
      <c r="E68" s="155"/>
      <c r="F68" s="155"/>
      <c r="G68" s="156"/>
      <c r="H68" s="83"/>
      <c r="I68" s="102"/>
      <c r="J68" s="102"/>
      <c r="K68" s="157"/>
      <c r="L68" s="158"/>
      <c r="M68" s="72" t="str">
        <f t="shared" si="6"/>
        <v xml:space="preserve"> </v>
      </c>
      <c r="N68" s="121" t="str">
        <f t="shared" si="11"/>
        <v xml:space="preserve"> </v>
      </c>
      <c r="O68" s="92" t="str">
        <f t="shared" si="7"/>
        <v xml:space="preserve"> </v>
      </c>
      <c r="P68" s="25" t="str">
        <f t="shared" si="8"/>
        <v>Q</v>
      </c>
      <c r="Q68" s="101" t="str">
        <f t="shared" si="9"/>
        <v/>
      </c>
      <c r="R68" s="25" t="e">
        <f t="shared" si="10"/>
        <v>#N/A</v>
      </c>
      <c r="S68" s="25" t="e">
        <f t="shared" si="12"/>
        <v>#N/A</v>
      </c>
      <c r="U68" s="22" t="s">
        <v>153</v>
      </c>
      <c r="V68" s="28" t="s">
        <v>158</v>
      </c>
      <c r="X68" s="41"/>
      <c r="Y68" s="41"/>
      <c r="Z68" s="41"/>
      <c r="AA68" s="41"/>
      <c r="AB68" s="41"/>
      <c r="AC68" s="41"/>
      <c r="AD68" s="41"/>
      <c r="AE68" s="41"/>
      <c r="AF68" s="41"/>
      <c r="AG68" s="41"/>
      <c r="AH68" s="41"/>
      <c r="AI68" s="41"/>
      <c r="AJ68" s="41"/>
      <c r="AK68" s="41"/>
      <c r="AL68" s="41"/>
      <c r="AM68" s="41"/>
      <c r="AN68" s="41"/>
      <c r="AO68" s="41"/>
    </row>
    <row r="69" spans="1:41" ht="18" customHeight="1" x14ac:dyDescent="0.2">
      <c r="A69" s="152"/>
      <c r="B69" s="152"/>
      <c r="C69" s="153"/>
      <c r="D69" s="154"/>
      <c r="E69" s="155"/>
      <c r="F69" s="155"/>
      <c r="G69" s="156"/>
      <c r="H69" s="83"/>
      <c r="I69" s="102"/>
      <c r="J69" s="102"/>
      <c r="K69" s="157"/>
      <c r="L69" s="158"/>
      <c r="M69" s="72" t="str">
        <f t="shared" si="6"/>
        <v xml:space="preserve"> </v>
      </c>
      <c r="N69" s="121" t="str">
        <f t="shared" si="11"/>
        <v xml:space="preserve"> </v>
      </c>
      <c r="O69" s="92" t="str">
        <f t="shared" si="7"/>
        <v xml:space="preserve"> </v>
      </c>
      <c r="P69" s="25" t="str">
        <f t="shared" si="8"/>
        <v>Q</v>
      </c>
      <c r="Q69" s="101" t="str">
        <f t="shared" si="9"/>
        <v/>
      </c>
      <c r="R69" s="25" t="e">
        <f t="shared" si="10"/>
        <v>#N/A</v>
      </c>
      <c r="S69" s="25" t="e">
        <f t="shared" si="12"/>
        <v>#N/A</v>
      </c>
      <c r="X69" s="41"/>
      <c r="Y69" s="41"/>
      <c r="Z69" s="41"/>
      <c r="AA69" s="41"/>
      <c r="AB69" s="41"/>
      <c r="AC69" s="41"/>
      <c r="AD69" s="41"/>
      <c r="AE69" s="41"/>
      <c r="AF69" s="41"/>
      <c r="AG69" s="41"/>
      <c r="AH69" s="41"/>
      <c r="AI69" s="41"/>
      <c r="AJ69" s="41"/>
      <c r="AK69" s="41"/>
      <c r="AL69" s="41"/>
      <c r="AM69" s="41"/>
      <c r="AN69" s="41"/>
      <c r="AO69" s="41"/>
    </row>
    <row r="70" spans="1:41" ht="18" customHeight="1" x14ac:dyDescent="0.2">
      <c r="A70" s="152"/>
      <c r="B70" s="152"/>
      <c r="C70" s="153"/>
      <c r="D70" s="154"/>
      <c r="E70" s="155"/>
      <c r="F70" s="155"/>
      <c r="G70" s="156"/>
      <c r="H70" s="83"/>
      <c r="I70" s="102"/>
      <c r="J70" s="102"/>
      <c r="K70" s="157"/>
      <c r="L70" s="158"/>
      <c r="M70" s="72" t="str">
        <f t="shared" si="6"/>
        <v xml:space="preserve"> </v>
      </c>
      <c r="N70" s="121" t="str">
        <f t="shared" si="11"/>
        <v xml:space="preserve"> </v>
      </c>
      <c r="O70" s="92" t="str">
        <f t="shared" si="7"/>
        <v xml:space="preserve"> </v>
      </c>
      <c r="P70" s="25" t="str">
        <f t="shared" si="8"/>
        <v>Q</v>
      </c>
      <c r="Q70" s="101" t="str">
        <f t="shared" si="9"/>
        <v/>
      </c>
      <c r="R70" s="25" t="e">
        <f t="shared" si="10"/>
        <v>#N/A</v>
      </c>
      <c r="S70" s="25" t="e">
        <f t="shared" si="12"/>
        <v>#N/A</v>
      </c>
      <c r="X70" s="41"/>
      <c r="Y70" s="41"/>
      <c r="Z70" s="41"/>
      <c r="AA70" s="41"/>
      <c r="AB70" s="41"/>
      <c r="AC70" s="41"/>
      <c r="AD70" s="41"/>
      <c r="AE70" s="41"/>
      <c r="AF70" s="41"/>
      <c r="AG70" s="41"/>
      <c r="AH70" s="41"/>
      <c r="AI70" s="41"/>
      <c r="AJ70" s="41"/>
      <c r="AK70" s="41"/>
      <c r="AL70" s="41"/>
      <c r="AM70" s="41"/>
      <c r="AN70" s="41"/>
      <c r="AO70" s="41"/>
    </row>
    <row r="71" spans="1:41" ht="18" customHeight="1" x14ac:dyDescent="0.2">
      <c r="A71" s="152"/>
      <c r="B71" s="152"/>
      <c r="C71" s="153"/>
      <c r="D71" s="154"/>
      <c r="E71" s="155"/>
      <c r="F71" s="155"/>
      <c r="G71" s="156"/>
      <c r="H71" s="83"/>
      <c r="I71" s="102"/>
      <c r="J71" s="102"/>
      <c r="K71" s="157"/>
      <c r="L71" s="158"/>
      <c r="M71" s="72" t="str">
        <f t="shared" si="6"/>
        <v xml:space="preserve"> </v>
      </c>
      <c r="N71" s="121" t="str">
        <f t="shared" si="11"/>
        <v xml:space="preserve"> </v>
      </c>
      <c r="O71" s="92" t="str">
        <f t="shared" si="7"/>
        <v xml:space="preserve"> </v>
      </c>
      <c r="P71" s="25" t="str">
        <f t="shared" si="8"/>
        <v>Q</v>
      </c>
      <c r="Q71" s="101" t="str">
        <f t="shared" si="9"/>
        <v/>
      </c>
      <c r="R71" s="25" t="e">
        <f t="shared" si="10"/>
        <v>#N/A</v>
      </c>
      <c r="S71" s="25" t="e">
        <f t="shared" si="12"/>
        <v>#N/A</v>
      </c>
      <c r="X71" s="41"/>
      <c r="Y71" s="41"/>
      <c r="Z71" s="41"/>
      <c r="AA71" s="41"/>
      <c r="AB71" s="41"/>
      <c r="AC71" s="41"/>
      <c r="AD71" s="41"/>
      <c r="AE71" s="41"/>
      <c r="AF71" s="41"/>
      <c r="AG71" s="41"/>
      <c r="AH71" s="41"/>
      <c r="AI71" s="41"/>
      <c r="AJ71" s="41"/>
      <c r="AK71" s="41"/>
      <c r="AL71" s="41"/>
      <c r="AM71" s="41"/>
      <c r="AN71" s="41"/>
      <c r="AO71" s="41"/>
    </row>
    <row r="72" spans="1:41" ht="18" customHeight="1" x14ac:dyDescent="0.2">
      <c r="A72" s="152"/>
      <c r="B72" s="152"/>
      <c r="C72" s="153"/>
      <c r="D72" s="154"/>
      <c r="E72" s="155"/>
      <c r="F72" s="155"/>
      <c r="G72" s="156"/>
      <c r="H72" s="83"/>
      <c r="I72" s="102"/>
      <c r="J72" s="102"/>
      <c r="K72" s="157"/>
      <c r="L72" s="158"/>
      <c r="M72" s="72" t="str">
        <f t="shared" si="6"/>
        <v xml:space="preserve"> </v>
      </c>
      <c r="N72" s="121" t="str">
        <f t="shared" si="11"/>
        <v xml:space="preserve"> </v>
      </c>
      <c r="O72" s="92" t="str">
        <f t="shared" si="7"/>
        <v xml:space="preserve"> </v>
      </c>
      <c r="P72" s="25" t="str">
        <f t="shared" si="8"/>
        <v>Q</v>
      </c>
      <c r="Q72" s="101" t="str">
        <f t="shared" si="9"/>
        <v/>
      </c>
      <c r="R72" s="25" t="e">
        <f t="shared" si="10"/>
        <v>#N/A</v>
      </c>
      <c r="S72" s="25" t="e">
        <f t="shared" si="12"/>
        <v>#N/A</v>
      </c>
      <c r="X72" s="41"/>
      <c r="Y72" s="41"/>
      <c r="Z72" s="41"/>
      <c r="AA72" s="41"/>
      <c r="AB72" s="41"/>
      <c r="AC72" s="41"/>
      <c r="AD72" s="41"/>
      <c r="AE72" s="41"/>
      <c r="AF72" s="41"/>
      <c r="AG72" s="41"/>
      <c r="AH72" s="41"/>
      <c r="AI72" s="41"/>
      <c r="AJ72" s="41"/>
      <c r="AK72" s="41"/>
      <c r="AL72" s="41"/>
      <c r="AM72" s="41"/>
      <c r="AN72" s="41"/>
      <c r="AO72" s="41"/>
    </row>
    <row r="73" spans="1:41" ht="18" customHeight="1" x14ac:dyDescent="0.2">
      <c r="A73" s="152"/>
      <c r="B73" s="152"/>
      <c r="C73" s="153"/>
      <c r="D73" s="154"/>
      <c r="E73" s="155"/>
      <c r="F73" s="155"/>
      <c r="G73" s="156"/>
      <c r="H73" s="83"/>
      <c r="I73" s="102"/>
      <c r="J73" s="102"/>
      <c r="K73" s="157"/>
      <c r="L73" s="158"/>
      <c r="M73" s="72" t="str">
        <f t="shared" si="6"/>
        <v xml:space="preserve"> </v>
      </c>
      <c r="N73" s="121" t="str">
        <f t="shared" si="11"/>
        <v xml:space="preserve"> </v>
      </c>
      <c r="O73" s="92" t="str">
        <f t="shared" si="7"/>
        <v xml:space="preserve"> </v>
      </c>
      <c r="P73" s="25" t="str">
        <f t="shared" si="8"/>
        <v>Q</v>
      </c>
      <c r="Q73" s="101" t="str">
        <f t="shared" si="9"/>
        <v/>
      </c>
      <c r="R73" s="25" t="e">
        <f t="shared" si="10"/>
        <v>#N/A</v>
      </c>
      <c r="S73" s="25" t="e">
        <f t="shared" si="12"/>
        <v>#N/A</v>
      </c>
      <c r="W73" s="41"/>
      <c r="X73" s="41"/>
      <c r="Y73" s="41"/>
      <c r="Z73" s="41"/>
      <c r="AA73" s="41"/>
      <c r="AB73" s="41"/>
      <c r="AC73" s="41"/>
      <c r="AD73" s="41"/>
      <c r="AE73" s="41"/>
      <c r="AF73" s="41"/>
      <c r="AG73" s="41"/>
      <c r="AH73" s="41"/>
      <c r="AI73" s="41"/>
      <c r="AJ73" s="41"/>
      <c r="AK73" s="41"/>
      <c r="AL73" s="41"/>
      <c r="AM73" s="41"/>
      <c r="AN73" s="41"/>
      <c r="AO73" s="41"/>
    </row>
    <row r="74" spans="1:41" ht="18" customHeight="1" x14ac:dyDescent="0.2">
      <c r="A74" s="152"/>
      <c r="B74" s="152"/>
      <c r="C74" s="153"/>
      <c r="D74" s="154"/>
      <c r="E74" s="155"/>
      <c r="F74" s="155"/>
      <c r="G74" s="156"/>
      <c r="H74" s="83"/>
      <c r="I74" s="102"/>
      <c r="J74" s="102"/>
      <c r="K74" s="157"/>
      <c r="L74" s="158"/>
      <c r="M74" s="72" t="str">
        <f t="shared" si="6"/>
        <v xml:space="preserve"> </v>
      </c>
      <c r="N74" s="121" t="str">
        <f t="shared" si="11"/>
        <v xml:space="preserve"> </v>
      </c>
      <c r="O74" s="92" t="str">
        <f t="shared" si="7"/>
        <v xml:space="preserve"> </v>
      </c>
      <c r="P74" s="25" t="str">
        <f t="shared" si="8"/>
        <v>Q</v>
      </c>
      <c r="Q74" s="101" t="str">
        <f t="shared" si="9"/>
        <v/>
      </c>
      <c r="R74" s="25" t="e">
        <f t="shared" si="10"/>
        <v>#N/A</v>
      </c>
      <c r="S74" s="25" t="e">
        <f t="shared" si="12"/>
        <v>#N/A</v>
      </c>
      <c r="W74" s="41"/>
      <c r="X74" s="41"/>
      <c r="Y74" s="41"/>
      <c r="Z74" s="41"/>
      <c r="AA74" s="41"/>
      <c r="AB74" s="41"/>
      <c r="AC74" s="41"/>
      <c r="AD74" s="41"/>
      <c r="AE74" s="41"/>
      <c r="AF74" s="41"/>
      <c r="AG74" s="41"/>
      <c r="AH74" s="41"/>
      <c r="AI74" s="41"/>
      <c r="AJ74" s="41"/>
      <c r="AK74" s="41"/>
      <c r="AL74" s="41"/>
      <c r="AM74" s="41"/>
      <c r="AN74" s="41"/>
      <c r="AO74" s="41"/>
    </row>
    <row r="75" spans="1:41" ht="18" customHeight="1" thickBot="1" x14ac:dyDescent="0.25">
      <c r="A75" s="164" t="s">
        <v>161</v>
      </c>
      <c r="B75" s="165"/>
      <c r="C75" s="165"/>
      <c r="D75" s="165"/>
      <c r="E75" s="165"/>
      <c r="F75" s="165"/>
      <c r="G75" s="165"/>
      <c r="H75" s="165"/>
      <c r="I75" s="165"/>
      <c r="J75" s="165"/>
      <c r="K75" s="165"/>
      <c r="L75" s="165"/>
      <c r="M75" s="165"/>
      <c r="N75" s="165"/>
      <c r="O75" s="165"/>
      <c r="Q75" s="120"/>
      <c r="W75" s="41"/>
      <c r="X75" s="41"/>
      <c r="Y75" s="41"/>
      <c r="Z75" s="41"/>
      <c r="AA75" s="41"/>
      <c r="AB75" s="41"/>
      <c r="AC75" s="41"/>
      <c r="AD75" s="41"/>
      <c r="AE75" s="41"/>
      <c r="AF75" s="41"/>
      <c r="AG75" s="41"/>
      <c r="AH75" s="41"/>
      <c r="AI75" s="41"/>
      <c r="AJ75" s="41"/>
      <c r="AK75" s="41"/>
      <c r="AL75" s="41"/>
      <c r="AM75" s="41"/>
      <c r="AN75" s="41"/>
      <c r="AO75" s="41"/>
    </row>
    <row r="76" spans="1:41" ht="19.5" customHeight="1" thickBot="1" x14ac:dyDescent="0.25">
      <c r="A76" s="166" t="s">
        <v>362</v>
      </c>
      <c r="B76" s="166"/>
      <c r="C76" s="166"/>
      <c r="D76" s="166"/>
      <c r="E76" s="166"/>
      <c r="F76" s="166"/>
      <c r="G76" s="82"/>
      <c r="H76" s="82"/>
      <c r="I76" s="166"/>
      <c r="J76" s="166"/>
      <c r="K76" s="166"/>
      <c r="L76" s="82"/>
      <c r="M76" s="167" t="s">
        <v>282</v>
      </c>
      <c r="N76" s="167"/>
      <c r="O76" s="167"/>
      <c r="Q76" s="38"/>
      <c r="W76" s="41"/>
      <c r="X76" s="41"/>
      <c r="Y76" s="41"/>
      <c r="Z76" s="41"/>
      <c r="AA76" s="41"/>
      <c r="AB76" s="41"/>
      <c r="AC76" s="41"/>
      <c r="AD76" s="41"/>
      <c r="AE76" s="41"/>
      <c r="AF76" s="41"/>
      <c r="AG76" s="41"/>
      <c r="AH76" s="41"/>
      <c r="AI76" s="41"/>
      <c r="AJ76" s="41"/>
      <c r="AK76" s="41"/>
      <c r="AL76" s="41"/>
      <c r="AM76" s="41"/>
      <c r="AN76" s="41"/>
      <c r="AO76" s="41"/>
    </row>
    <row r="77" spans="1:41" ht="18" customHeight="1" x14ac:dyDescent="0.2">
      <c r="A77" s="187" t="s">
        <v>4</v>
      </c>
      <c r="B77" s="163"/>
      <c r="C77" s="159" t="s">
        <v>140</v>
      </c>
      <c r="D77" s="160"/>
      <c r="E77" s="160"/>
      <c r="F77" s="160"/>
      <c r="G77" s="161"/>
      <c r="H77" s="5"/>
      <c r="I77" s="162" t="s">
        <v>109</v>
      </c>
      <c r="J77" s="163"/>
      <c r="K77" s="162" t="s">
        <v>110</v>
      </c>
      <c r="L77" s="163"/>
      <c r="M77" s="162" t="s">
        <v>12</v>
      </c>
      <c r="N77" s="163"/>
      <c r="O77" s="93" t="s">
        <v>13</v>
      </c>
      <c r="Q77" s="38"/>
      <c r="W77" s="41"/>
      <c r="X77" s="41"/>
      <c r="Y77" s="41"/>
      <c r="Z77" s="41"/>
      <c r="AA77" s="41"/>
      <c r="AB77" s="41"/>
      <c r="AC77" s="41"/>
      <c r="AD77" s="41"/>
      <c r="AE77" s="41"/>
      <c r="AF77" s="41"/>
      <c r="AG77" s="41"/>
      <c r="AH77" s="41"/>
      <c r="AI77" s="41"/>
      <c r="AJ77" s="41"/>
      <c r="AK77" s="41"/>
      <c r="AL77" s="41"/>
      <c r="AM77" s="41"/>
      <c r="AN77" s="41"/>
      <c r="AO77" s="41"/>
    </row>
    <row r="78" spans="1:41" ht="18" customHeight="1" x14ac:dyDescent="0.2">
      <c r="A78" s="152"/>
      <c r="B78" s="153"/>
      <c r="C78" s="154"/>
      <c r="D78" s="155"/>
      <c r="E78" s="155"/>
      <c r="F78" s="155"/>
      <c r="G78" s="155"/>
      <c r="H78" s="83"/>
      <c r="I78" s="157"/>
      <c r="J78" s="158"/>
      <c r="K78" s="157"/>
      <c r="L78" s="158"/>
      <c r="M78" s="72" t="str">
        <f>IF(OR(ISBLANK(A78),ISBLANK(C78),ISBLANK(I78),ISBLANK(K78))," ",0.12)</f>
        <v xml:space="preserve"> </v>
      </c>
      <c r="N78" s="121" t="str">
        <f>IF(OR(ISBLANK(A78),ISBLANK(I78),ISBLANK(K78))," ",IF(AND(A78=$AD$5,K78*M78&gt;65*I78),"&lt;CAPPED&gt;",IF(AND(A78=$AD$4,K78*M78&gt;95*I78),"&lt;CAPPED&gt;","conn watt")))</f>
        <v xml:space="preserve"> </v>
      </c>
      <c r="O78" s="92" t="str">
        <f>IF(AND(ISBLANK(A78),ISBLANK(C78),ISBLANK(I78),ISBLANK(K78))," ",IF(AND(ISBLANK(A78),OR(ISTEXT(C78),ISBLANK(I78),ISBLANK(K78))),"Select Measure",IF(OR(ISBLANK(C78),ISBLANK(I78),ISBLANK(K78)),"Incomplete",IF(ISERROR(VLOOKUP(CONCATENATE(A78,C78,),$A$217:$C$240,2,FALSE)),"Selection Error",IF(AND(A78=$AD$5,K78*M78&gt;65*I78),65*I78,IF(AND(A78=$AD$4,K78*M78&gt;95*I78),95*I78,K78*M78))))))</f>
        <v xml:space="preserve"> </v>
      </c>
      <c r="P78" s="25"/>
      <c r="Q78" s="25" t="str">
        <f t="shared" ref="Q78:Q92" si="13">IF(OR(AND(C78="New Lamp &lt; 20 Watts",OR(F78&gt;19,J78&lt;2*F78)),AND(C78="New Lamp ≥ 20 Watts",OR(F78&lt;20,J78&lt;2*F78))),"Check Wattages","")</f>
        <v/>
      </c>
      <c r="W78" s="41"/>
      <c r="X78" s="41"/>
      <c r="Y78" s="41"/>
      <c r="Z78" s="41"/>
      <c r="AA78" s="41"/>
      <c r="AB78" s="41"/>
      <c r="AC78" s="41"/>
      <c r="AD78" s="41"/>
      <c r="AE78" s="41"/>
      <c r="AF78" s="41"/>
      <c r="AG78" s="41"/>
      <c r="AH78" s="41"/>
      <c r="AI78" s="41"/>
      <c r="AJ78" s="41"/>
      <c r="AK78" s="41"/>
      <c r="AL78" s="41"/>
      <c r="AM78" s="41"/>
      <c r="AN78" s="41"/>
      <c r="AO78" s="41"/>
    </row>
    <row r="79" spans="1:41" ht="18" customHeight="1" x14ac:dyDescent="0.2">
      <c r="A79" s="152"/>
      <c r="B79" s="153"/>
      <c r="C79" s="154"/>
      <c r="D79" s="155"/>
      <c r="E79" s="155"/>
      <c r="F79" s="155"/>
      <c r="G79" s="155"/>
      <c r="H79" s="83"/>
      <c r="I79" s="157"/>
      <c r="J79" s="158"/>
      <c r="K79" s="157"/>
      <c r="L79" s="158"/>
      <c r="M79" s="72" t="str">
        <f t="shared" ref="M79:M92" si="14">IF(OR(ISBLANK(A79),ISBLANK(C79),ISBLANK(I79),ISBLANK(K79))," ",0.12)</f>
        <v xml:space="preserve"> </v>
      </c>
      <c r="N79" s="121" t="str">
        <f t="shared" ref="N79:N92" si="15">IF(OR(ISBLANK(A79),ISBLANK(I79),ISBLANK(K79))," ",IF(AND(A79=$AD$5,K79*M79&gt;65*I79),"&lt;CAPPED&gt;",IF(AND(A79=$AD$4,K79*M79&gt;95*I79),"&lt;CAPPED&gt;","conn watt")))</f>
        <v xml:space="preserve"> </v>
      </c>
      <c r="O79" s="92" t="str">
        <f t="shared" ref="O79:O92" si="16">IF(AND(ISBLANK(A79),ISBLANK(C79),ISBLANK(I79),ISBLANK(K79))," ",IF(AND(ISBLANK(A79),OR(ISTEXT(C79),ISBLANK(I79),ISBLANK(K79))),"Select Measure",IF(OR(ISBLANK(C79),ISBLANK(I79),ISBLANK(K79)),"Incomplete",IF(ISERROR(VLOOKUP(CONCATENATE(A79,C79,),$A$217:$C$240,2,FALSE)),"Selection Error",IF(AND(A79=$AD$5,K79*M79&gt;65*I79),65*I79,IF(AND(A79=$AD$4,K79*M79&gt;95*I79),95*I79,K79*M79))))))</f>
        <v xml:space="preserve"> </v>
      </c>
      <c r="P79" s="25"/>
      <c r="Q79" s="25" t="str">
        <f t="shared" si="13"/>
        <v/>
      </c>
      <c r="W79" s="41"/>
      <c r="X79" s="41"/>
      <c r="Y79" s="41"/>
      <c r="Z79" s="41"/>
      <c r="AA79" s="41"/>
      <c r="AB79" s="41"/>
      <c r="AC79" s="41"/>
      <c r="AD79" s="41"/>
      <c r="AE79" s="41"/>
      <c r="AF79" s="41"/>
      <c r="AG79" s="41"/>
      <c r="AH79" s="41"/>
      <c r="AI79" s="41"/>
      <c r="AJ79" s="41"/>
      <c r="AK79" s="41"/>
      <c r="AL79" s="41"/>
      <c r="AM79" s="41"/>
      <c r="AN79" s="41"/>
      <c r="AO79" s="41"/>
    </row>
    <row r="80" spans="1:41" ht="18" customHeight="1" x14ac:dyDescent="0.2">
      <c r="A80" s="152"/>
      <c r="B80" s="153"/>
      <c r="C80" s="154"/>
      <c r="D80" s="155"/>
      <c r="E80" s="155"/>
      <c r="F80" s="155"/>
      <c r="G80" s="155"/>
      <c r="H80" s="83"/>
      <c r="I80" s="157"/>
      <c r="J80" s="158"/>
      <c r="K80" s="157"/>
      <c r="L80" s="158"/>
      <c r="M80" s="72" t="str">
        <f t="shared" si="14"/>
        <v xml:space="preserve"> </v>
      </c>
      <c r="N80" s="121" t="str">
        <f t="shared" si="15"/>
        <v xml:space="preserve"> </v>
      </c>
      <c r="O80" s="92" t="str">
        <f t="shared" si="16"/>
        <v xml:space="preserve"> </v>
      </c>
      <c r="P80" s="25"/>
      <c r="Q80" s="25" t="str">
        <f t="shared" si="13"/>
        <v/>
      </c>
      <c r="V80" s="41"/>
      <c r="W80" s="41"/>
      <c r="X80" s="41"/>
      <c r="Y80" s="41"/>
      <c r="Z80" s="41"/>
      <c r="AA80" s="41"/>
      <c r="AB80" s="41"/>
      <c r="AC80" s="41"/>
      <c r="AD80" s="41"/>
      <c r="AE80" s="41"/>
      <c r="AF80" s="41"/>
      <c r="AG80" s="41"/>
      <c r="AH80" s="41"/>
      <c r="AI80" s="41"/>
      <c r="AJ80" s="41"/>
      <c r="AK80" s="41"/>
      <c r="AL80" s="41"/>
      <c r="AM80" s="41"/>
      <c r="AN80" s="41"/>
      <c r="AO80" s="41"/>
    </row>
    <row r="81" spans="1:42" ht="18" customHeight="1" x14ac:dyDescent="0.2">
      <c r="A81" s="152"/>
      <c r="B81" s="153"/>
      <c r="C81" s="154"/>
      <c r="D81" s="155"/>
      <c r="E81" s="155"/>
      <c r="F81" s="155"/>
      <c r="G81" s="155"/>
      <c r="H81" s="83"/>
      <c r="I81" s="157"/>
      <c r="J81" s="158"/>
      <c r="K81" s="157"/>
      <c r="L81" s="158"/>
      <c r="M81" s="72" t="str">
        <f t="shared" si="14"/>
        <v xml:space="preserve"> </v>
      </c>
      <c r="N81" s="121" t="str">
        <f t="shared" si="15"/>
        <v xml:space="preserve"> </v>
      </c>
      <c r="O81" s="92" t="str">
        <f t="shared" si="16"/>
        <v xml:space="preserve"> </v>
      </c>
      <c r="P81" s="25"/>
      <c r="Q81" s="25" t="str">
        <f t="shared" si="13"/>
        <v/>
      </c>
      <c r="V81" s="41"/>
      <c r="W81" s="41"/>
      <c r="X81" s="41"/>
      <c r="Y81" s="41"/>
      <c r="Z81" s="41"/>
      <c r="AA81" s="41"/>
      <c r="AB81" s="41"/>
      <c r="AC81" s="41"/>
      <c r="AD81" s="41"/>
      <c r="AE81" s="41"/>
      <c r="AF81" s="41"/>
      <c r="AG81" s="41"/>
      <c r="AH81" s="41"/>
      <c r="AI81" s="41"/>
      <c r="AJ81" s="41"/>
      <c r="AK81" s="41"/>
      <c r="AL81" s="41"/>
      <c r="AM81" s="41"/>
      <c r="AN81" s="41"/>
      <c r="AO81" s="41"/>
    </row>
    <row r="82" spans="1:42" ht="18" customHeight="1" x14ac:dyDescent="0.2">
      <c r="A82" s="152"/>
      <c r="B82" s="153"/>
      <c r="C82" s="154"/>
      <c r="D82" s="155"/>
      <c r="E82" s="155"/>
      <c r="F82" s="155"/>
      <c r="G82" s="155"/>
      <c r="H82" s="83"/>
      <c r="I82" s="157"/>
      <c r="J82" s="158"/>
      <c r="K82" s="157"/>
      <c r="L82" s="158"/>
      <c r="M82" s="72" t="str">
        <f t="shared" si="14"/>
        <v xml:space="preserve"> </v>
      </c>
      <c r="N82" s="121" t="str">
        <f t="shared" si="15"/>
        <v xml:space="preserve"> </v>
      </c>
      <c r="O82" s="92" t="str">
        <f t="shared" si="16"/>
        <v xml:space="preserve"> </v>
      </c>
      <c r="P82" s="25"/>
      <c r="Q82" s="25" t="str">
        <f t="shared" si="13"/>
        <v/>
      </c>
      <c r="V82" s="41"/>
      <c r="W82" s="41"/>
      <c r="X82" s="41"/>
      <c r="Y82" s="41"/>
      <c r="Z82" s="41"/>
      <c r="AA82" s="41"/>
      <c r="AB82" s="41"/>
      <c r="AC82" s="41"/>
      <c r="AD82" s="41"/>
      <c r="AE82" s="41"/>
      <c r="AF82" s="41"/>
      <c r="AG82" s="41"/>
      <c r="AH82" s="41"/>
      <c r="AI82" s="41"/>
      <c r="AJ82" s="41"/>
      <c r="AK82" s="41"/>
      <c r="AL82" s="41"/>
      <c r="AM82" s="41"/>
      <c r="AN82" s="41"/>
      <c r="AO82" s="41"/>
    </row>
    <row r="83" spans="1:42" ht="18" customHeight="1" x14ac:dyDescent="0.2">
      <c r="A83" s="152"/>
      <c r="B83" s="153"/>
      <c r="C83" s="154"/>
      <c r="D83" s="155"/>
      <c r="E83" s="155"/>
      <c r="F83" s="155"/>
      <c r="G83" s="155"/>
      <c r="H83" s="83"/>
      <c r="I83" s="157"/>
      <c r="J83" s="158"/>
      <c r="K83" s="157"/>
      <c r="L83" s="158"/>
      <c r="M83" s="72" t="str">
        <f t="shared" si="14"/>
        <v xml:space="preserve"> </v>
      </c>
      <c r="N83" s="121" t="str">
        <f t="shared" si="15"/>
        <v xml:space="preserve"> </v>
      </c>
      <c r="O83" s="92" t="str">
        <f t="shared" si="16"/>
        <v xml:space="preserve"> </v>
      </c>
      <c r="P83" s="25"/>
      <c r="Q83" s="25" t="str">
        <f t="shared" si="13"/>
        <v/>
      </c>
      <c r="V83" s="41"/>
      <c r="W83" s="41"/>
      <c r="X83" s="41"/>
      <c r="Y83" s="41"/>
      <c r="Z83" s="41"/>
      <c r="AA83" s="41"/>
      <c r="AB83" s="41"/>
      <c r="AC83" s="41"/>
      <c r="AD83" s="41"/>
      <c r="AE83" s="41"/>
      <c r="AF83" s="41"/>
      <c r="AG83" s="41"/>
      <c r="AH83" s="41"/>
      <c r="AI83" s="41"/>
      <c r="AJ83" s="41"/>
      <c r="AK83" s="41"/>
      <c r="AL83" s="41"/>
      <c r="AM83" s="41"/>
      <c r="AN83" s="41"/>
      <c r="AO83" s="41"/>
    </row>
    <row r="84" spans="1:42" ht="18" customHeight="1" x14ac:dyDescent="0.2">
      <c r="A84" s="152"/>
      <c r="B84" s="153"/>
      <c r="C84" s="154"/>
      <c r="D84" s="155"/>
      <c r="E84" s="155"/>
      <c r="F84" s="155"/>
      <c r="G84" s="155"/>
      <c r="H84" s="83"/>
      <c r="I84" s="157"/>
      <c r="J84" s="158"/>
      <c r="K84" s="157"/>
      <c r="L84" s="158"/>
      <c r="M84" s="72" t="str">
        <f t="shared" si="14"/>
        <v xml:space="preserve"> </v>
      </c>
      <c r="N84" s="121" t="str">
        <f t="shared" si="15"/>
        <v xml:space="preserve"> </v>
      </c>
      <c r="O84" s="92" t="str">
        <f t="shared" si="16"/>
        <v xml:space="preserve"> </v>
      </c>
      <c r="P84" s="25"/>
      <c r="Q84" s="25" t="str">
        <f t="shared" si="13"/>
        <v/>
      </c>
      <c r="V84" s="41"/>
      <c r="W84" s="41"/>
      <c r="X84" s="41"/>
      <c r="Y84" s="41"/>
      <c r="Z84" s="41"/>
      <c r="AA84" s="41"/>
      <c r="AB84" s="41"/>
      <c r="AC84" s="41"/>
      <c r="AD84" s="41"/>
      <c r="AE84" s="41"/>
      <c r="AF84" s="41"/>
      <c r="AG84" s="41"/>
      <c r="AH84" s="41"/>
      <c r="AI84" s="41"/>
      <c r="AJ84" s="41"/>
      <c r="AK84" s="41"/>
      <c r="AL84" s="41"/>
      <c r="AM84" s="41"/>
      <c r="AN84" s="41"/>
      <c r="AO84" s="41"/>
    </row>
    <row r="85" spans="1:42" ht="18" customHeight="1" x14ac:dyDescent="0.2">
      <c r="A85" s="152"/>
      <c r="B85" s="153"/>
      <c r="C85" s="154"/>
      <c r="D85" s="155"/>
      <c r="E85" s="155"/>
      <c r="F85" s="155"/>
      <c r="G85" s="155"/>
      <c r="H85" s="83"/>
      <c r="I85" s="157"/>
      <c r="J85" s="158"/>
      <c r="K85" s="157"/>
      <c r="L85" s="158"/>
      <c r="M85" s="72" t="str">
        <f t="shared" si="14"/>
        <v xml:space="preserve"> </v>
      </c>
      <c r="N85" s="121" t="str">
        <f t="shared" si="15"/>
        <v xml:space="preserve"> </v>
      </c>
      <c r="O85" s="92" t="str">
        <f t="shared" si="16"/>
        <v xml:space="preserve"> </v>
      </c>
      <c r="P85" s="25"/>
      <c r="Q85" s="25" t="str">
        <f t="shared" si="13"/>
        <v/>
      </c>
      <c r="W85" s="41"/>
      <c r="X85" s="41"/>
      <c r="Y85" s="41"/>
      <c r="Z85" s="41"/>
      <c r="AA85" s="41"/>
      <c r="AB85" s="41"/>
      <c r="AC85" s="41"/>
      <c r="AD85" s="41"/>
      <c r="AE85" s="41"/>
      <c r="AF85" s="41"/>
      <c r="AG85" s="41"/>
      <c r="AH85" s="41"/>
      <c r="AI85" s="41"/>
      <c r="AJ85" s="41"/>
      <c r="AK85" s="41"/>
      <c r="AL85" s="41"/>
      <c r="AM85" s="41"/>
      <c r="AN85" s="41"/>
      <c r="AO85" s="41"/>
    </row>
    <row r="86" spans="1:42" ht="18" customHeight="1" x14ac:dyDescent="0.2">
      <c r="A86" s="152"/>
      <c r="B86" s="153"/>
      <c r="C86" s="154"/>
      <c r="D86" s="155"/>
      <c r="E86" s="155"/>
      <c r="F86" s="155"/>
      <c r="G86" s="155"/>
      <c r="H86" s="83"/>
      <c r="I86" s="157"/>
      <c r="J86" s="158"/>
      <c r="K86" s="157"/>
      <c r="L86" s="158"/>
      <c r="M86" s="72" t="str">
        <f t="shared" si="14"/>
        <v xml:space="preserve"> </v>
      </c>
      <c r="N86" s="121" t="str">
        <f t="shared" si="15"/>
        <v xml:space="preserve"> </v>
      </c>
      <c r="O86" s="92" t="str">
        <f t="shared" si="16"/>
        <v xml:space="preserve"> </v>
      </c>
      <c r="P86" s="25"/>
      <c r="Q86" s="25" t="str">
        <f t="shared" si="13"/>
        <v/>
      </c>
      <c r="W86" s="41"/>
      <c r="X86" s="41"/>
      <c r="Y86" s="41"/>
      <c r="Z86" s="41"/>
      <c r="AA86" s="41"/>
      <c r="AB86" s="41"/>
      <c r="AC86" s="41"/>
      <c r="AD86" s="41"/>
      <c r="AE86" s="41"/>
      <c r="AF86" s="41"/>
      <c r="AG86" s="41"/>
      <c r="AH86" s="41"/>
      <c r="AI86" s="41"/>
      <c r="AJ86" s="41"/>
      <c r="AK86" s="41"/>
      <c r="AL86" s="41"/>
      <c r="AM86" s="41"/>
      <c r="AN86" s="41"/>
      <c r="AO86" s="41"/>
    </row>
    <row r="87" spans="1:42" ht="18" customHeight="1" x14ac:dyDescent="0.2">
      <c r="A87" s="152"/>
      <c r="B87" s="153"/>
      <c r="C87" s="154"/>
      <c r="D87" s="155"/>
      <c r="E87" s="155"/>
      <c r="F87" s="155"/>
      <c r="G87" s="155"/>
      <c r="H87" s="83"/>
      <c r="I87" s="157"/>
      <c r="J87" s="158"/>
      <c r="K87" s="157"/>
      <c r="L87" s="158"/>
      <c r="M87" s="72" t="str">
        <f t="shared" si="14"/>
        <v xml:space="preserve"> </v>
      </c>
      <c r="N87" s="121" t="str">
        <f t="shared" si="15"/>
        <v xml:space="preserve"> </v>
      </c>
      <c r="O87" s="92" t="str">
        <f t="shared" si="16"/>
        <v xml:space="preserve"> </v>
      </c>
      <c r="P87" s="25"/>
      <c r="Q87" s="25" t="str">
        <f t="shared" si="13"/>
        <v/>
      </c>
      <c r="W87" s="41"/>
      <c r="X87" s="41"/>
      <c r="Y87" s="41"/>
      <c r="Z87" s="41"/>
      <c r="AA87" s="41"/>
      <c r="AB87" s="41"/>
      <c r="AC87" s="41"/>
      <c r="AD87" s="41"/>
      <c r="AE87" s="41"/>
      <c r="AF87" s="41"/>
      <c r="AG87" s="41"/>
      <c r="AH87" s="41"/>
      <c r="AI87" s="41"/>
      <c r="AJ87" s="41"/>
      <c r="AK87" s="41"/>
      <c r="AL87" s="41"/>
      <c r="AM87" s="41"/>
      <c r="AN87" s="41"/>
      <c r="AO87" s="41"/>
    </row>
    <row r="88" spans="1:42" ht="18" customHeight="1" x14ac:dyDescent="0.2">
      <c r="A88" s="152"/>
      <c r="B88" s="153"/>
      <c r="C88" s="154"/>
      <c r="D88" s="155"/>
      <c r="E88" s="155"/>
      <c r="F88" s="155"/>
      <c r="G88" s="155"/>
      <c r="H88" s="83"/>
      <c r="I88" s="157"/>
      <c r="J88" s="158"/>
      <c r="K88" s="157"/>
      <c r="L88" s="158"/>
      <c r="M88" s="72" t="str">
        <f t="shared" si="14"/>
        <v xml:space="preserve"> </v>
      </c>
      <c r="N88" s="121" t="str">
        <f t="shared" si="15"/>
        <v xml:space="preserve"> </v>
      </c>
      <c r="O88" s="92" t="str">
        <f t="shared" si="16"/>
        <v xml:space="preserve"> </v>
      </c>
      <c r="P88" s="25"/>
      <c r="Q88" s="25" t="str">
        <f t="shared" si="13"/>
        <v/>
      </c>
      <c r="W88" s="41"/>
      <c r="X88" s="41"/>
      <c r="Y88" s="41"/>
      <c r="Z88" s="41"/>
      <c r="AA88" s="41"/>
      <c r="AB88" s="41"/>
      <c r="AC88" s="41"/>
      <c r="AD88" s="41"/>
      <c r="AE88" s="41"/>
      <c r="AF88" s="41"/>
      <c r="AG88" s="41"/>
      <c r="AH88" s="41"/>
      <c r="AI88" s="41"/>
      <c r="AJ88" s="41"/>
      <c r="AK88" s="41"/>
      <c r="AL88" s="41"/>
      <c r="AM88" s="41"/>
      <c r="AN88" s="41"/>
      <c r="AO88" s="41"/>
    </row>
    <row r="89" spans="1:42" ht="18" customHeight="1" x14ac:dyDescent="0.2">
      <c r="A89" s="152"/>
      <c r="B89" s="153"/>
      <c r="C89" s="154"/>
      <c r="D89" s="155"/>
      <c r="E89" s="155"/>
      <c r="F89" s="155"/>
      <c r="G89" s="155"/>
      <c r="H89" s="83"/>
      <c r="I89" s="157"/>
      <c r="J89" s="158"/>
      <c r="K89" s="157"/>
      <c r="L89" s="158"/>
      <c r="M89" s="72" t="str">
        <f t="shared" si="14"/>
        <v xml:space="preserve"> </v>
      </c>
      <c r="N89" s="121" t="str">
        <f t="shared" si="15"/>
        <v xml:space="preserve"> </v>
      </c>
      <c r="O89" s="92" t="str">
        <f t="shared" si="16"/>
        <v xml:space="preserve"> </v>
      </c>
      <c r="P89" s="25"/>
      <c r="Q89" s="25" t="str">
        <f t="shared" si="13"/>
        <v/>
      </c>
      <c r="W89" s="41"/>
      <c r="X89" s="41"/>
      <c r="Y89" s="41"/>
      <c r="Z89" s="41"/>
      <c r="AA89" s="41"/>
      <c r="AB89" s="41"/>
      <c r="AC89" s="41"/>
      <c r="AD89" s="41"/>
      <c r="AE89" s="41"/>
      <c r="AF89" s="41"/>
      <c r="AG89" s="41"/>
      <c r="AH89" s="41"/>
      <c r="AI89" s="41"/>
      <c r="AJ89" s="41"/>
      <c r="AK89" s="41"/>
      <c r="AL89" s="41"/>
      <c r="AM89" s="41"/>
      <c r="AN89" s="41"/>
      <c r="AO89" s="41"/>
    </row>
    <row r="90" spans="1:42" ht="18" customHeight="1" x14ac:dyDescent="0.2">
      <c r="A90" s="152"/>
      <c r="B90" s="153"/>
      <c r="C90" s="154"/>
      <c r="D90" s="155"/>
      <c r="E90" s="155"/>
      <c r="F90" s="155"/>
      <c r="G90" s="155"/>
      <c r="H90" s="83"/>
      <c r="I90" s="157"/>
      <c r="J90" s="158"/>
      <c r="K90" s="157"/>
      <c r="L90" s="158"/>
      <c r="M90" s="72" t="str">
        <f t="shared" si="14"/>
        <v xml:space="preserve"> </v>
      </c>
      <c r="N90" s="121" t="str">
        <f t="shared" si="15"/>
        <v xml:space="preserve"> </v>
      </c>
      <c r="O90" s="92" t="str">
        <f t="shared" si="16"/>
        <v xml:space="preserve"> </v>
      </c>
      <c r="P90" s="25"/>
      <c r="Q90" s="25" t="str">
        <f t="shared" si="13"/>
        <v/>
      </c>
      <c r="V90" s="41"/>
      <c r="W90" s="41"/>
      <c r="X90" s="41"/>
      <c r="Y90" s="41"/>
      <c r="Z90" s="41"/>
      <c r="AA90" s="41"/>
      <c r="AB90" s="41"/>
      <c r="AC90" s="41"/>
      <c r="AD90" s="41"/>
      <c r="AE90" s="41"/>
      <c r="AF90" s="41"/>
      <c r="AG90" s="41"/>
      <c r="AH90" s="41"/>
      <c r="AI90" s="41"/>
      <c r="AJ90" s="41"/>
      <c r="AK90" s="41"/>
      <c r="AL90" s="41"/>
      <c r="AM90" s="41"/>
      <c r="AN90" s="41"/>
      <c r="AO90" s="41"/>
    </row>
    <row r="91" spans="1:42" ht="18" customHeight="1" x14ac:dyDescent="0.2">
      <c r="A91" s="152"/>
      <c r="B91" s="153"/>
      <c r="C91" s="154"/>
      <c r="D91" s="155"/>
      <c r="E91" s="155"/>
      <c r="F91" s="155"/>
      <c r="G91" s="155"/>
      <c r="H91" s="83"/>
      <c r="I91" s="157"/>
      <c r="J91" s="158"/>
      <c r="K91" s="157"/>
      <c r="L91" s="158"/>
      <c r="M91" s="72" t="str">
        <f t="shared" si="14"/>
        <v xml:space="preserve"> </v>
      </c>
      <c r="N91" s="121" t="str">
        <f t="shared" si="15"/>
        <v xml:space="preserve"> </v>
      </c>
      <c r="O91" s="92" t="str">
        <f t="shared" si="16"/>
        <v xml:space="preserve"> </v>
      </c>
      <c r="P91" s="25"/>
      <c r="Q91" s="25" t="str">
        <f t="shared" si="13"/>
        <v/>
      </c>
      <c r="V91" s="41"/>
      <c r="W91" s="41"/>
      <c r="X91" s="41"/>
      <c r="Y91" s="41"/>
      <c r="Z91" s="41"/>
      <c r="AA91" s="41"/>
      <c r="AB91" s="41"/>
      <c r="AC91" s="41"/>
      <c r="AD91" s="41"/>
      <c r="AE91" s="41"/>
      <c r="AF91" s="41"/>
      <c r="AG91" s="41"/>
      <c r="AH91" s="41"/>
      <c r="AI91" s="41"/>
      <c r="AJ91" s="41"/>
      <c r="AK91" s="41"/>
      <c r="AL91" s="41"/>
      <c r="AM91" s="41"/>
      <c r="AN91" s="41"/>
      <c r="AO91" s="41"/>
    </row>
    <row r="92" spans="1:42" ht="18" customHeight="1" x14ac:dyDescent="0.2">
      <c r="A92" s="152"/>
      <c r="B92" s="153"/>
      <c r="C92" s="154"/>
      <c r="D92" s="155"/>
      <c r="E92" s="155"/>
      <c r="F92" s="155"/>
      <c r="G92" s="155"/>
      <c r="H92" s="83"/>
      <c r="I92" s="157"/>
      <c r="J92" s="158"/>
      <c r="K92" s="157"/>
      <c r="L92" s="158"/>
      <c r="M92" s="72" t="str">
        <f t="shared" si="14"/>
        <v xml:space="preserve"> </v>
      </c>
      <c r="N92" s="121" t="str">
        <f t="shared" si="15"/>
        <v xml:space="preserve"> </v>
      </c>
      <c r="O92" s="92" t="str">
        <f t="shared" si="16"/>
        <v xml:space="preserve"> </v>
      </c>
      <c r="P92" s="25"/>
      <c r="Q92" s="25" t="str">
        <f t="shared" si="13"/>
        <v/>
      </c>
      <c r="S92" s="21"/>
      <c r="V92" s="41"/>
      <c r="W92" s="41"/>
      <c r="X92" s="41"/>
      <c r="Y92" s="41"/>
      <c r="Z92" s="41"/>
      <c r="AA92" s="41"/>
      <c r="AB92" s="41"/>
      <c r="AC92" s="41"/>
      <c r="AD92" s="41"/>
      <c r="AE92" s="41"/>
      <c r="AF92" s="41"/>
      <c r="AG92" s="41"/>
      <c r="AH92" s="41"/>
      <c r="AI92" s="41"/>
      <c r="AJ92" s="41"/>
      <c r="AK92" s="41"/>
      <c r="AL92" s="41"/>
      <c r="AM92" s="41"/>
      <c r="AN92" s="41"/>
      <c r="AO92" s="41"/>
    </row>
    <row r="93" spans="1:42" ht="18" customHeight="1" x14ac:dyDescent="0.2">
      <c r="A93" s="117"/>
      <c r="B93" s="96"/>
      <c r="C93" s="97"/>
      <c r="D93" s="97"/>
      <c r="E93" s="97"/>
      <c r="F93" s="96"/>
      <c r="G93" s="97"/>
      <c r="H93" s="96"/>
      <c r="I93" s="96"/>
      <c r="J93" s="96"/>
      <c r="K93" s="98"/>
      <c r="L93" s="98"/>
      <c r="M93" s="98"/>
      <c r="N93" s="118"/>
      <c r="O93" s="119"/>
      <c r="P93" s="21"/>
      <c r="Q93" s="87"/>
      <c r="V93" s="41"/>
      <c r="W93" s="41"/>
      <c r="X93" s="41"/>
      <c r="Y93" s="41"/>
      <c r="Z93" s="41"/>
      <c r="AA93" s="41"/>
      <c r="AB93" s="41"/>
      <c r="AC93" s="41"/>
      <c r="AD93" s="41"/>
      <c r="AE93" s="41"/>
      <c r="AF93" s="41"/>
      <c r="AG93" s="41"/>
      <c r="AH93" s="41"/>
      <c r="AI93" s="41"/>
      <c r="AJ93" s="41"/>
      <c r="AK93" s="41"/>
      <c r="AL93" s="41"/>
      <c r="AM93" s="41"/>
      <c r="AN93" s="41"/>
      <c r="AO93" s="41"/>
    </row>
    <row r="94" spans="1:42" ht="19.5" customHeight="1" thickBot="1" x14ac:dyDescent="0.25">
      <c r="A94" s="244" t="s">
        <v>5</v>
      </c>
      <c r="B94" s="244"/>
      <c r="C94" s="244"/>
      <c r="D94" s="244"/>
      <c r="E94" s="244"/>
      <c r="F94" s="53"/>
      <c r="G94" s="53"/>
      <c r="H94" s="53"/>
      <c r="I94" s="53"/>
      <c r="J94" s="53"/>
      <c r="K94" s="53"/>
      <c r="L94" s="53"/>
      <c r="M94" s="1"/>
      <c r="N94" s="2"/>
      <c r="O94" s="2"/>
      <c r="W94" s="24"/>
      <c r="AE94" s="41"/>
      <c r="AI94" s="41"/>
      <c r="AM94" s="41"/>
      <c r="AO94" s="41"/>
      <c r="AP94" s="41"/>
    </row>
    <row r="95" spans="1:42" ht="24" customHeight="1" thickBot="1" x14ac:dyDescent="0.25">
      <c r="A95" s="229"/>
      <c r="B95" s="230"/>
      <c r="C95" s="230"/>
      <c r="D95" s="230"/>
      <c r="E95" s="231"/>
      <c r="F95" s="53"/>
      <c r="G95" s="53"/>
      <c r="H95" s="53"/>
      <c r="I95" s="53"/>
      <c r="J95" s="53"/>
      <c r="K95" s="53"/>
      <c r="L95" s="53"/>
      <c r="M95" s="4"/>
      <c r="N95" s="3" t="s">
        <v>21</v>
      </c>
      <c r="O95" s="134">
        <f>SUM(O30:O42)+SUM(O46:O74)+SUM(O78:O92)</f>
        <v>0</v>
      </c>
      <c r="P95" s="22"/>
      <c r="Q95" s="22"/>
    </row>
    <row r="96" spans="1:42" ht="39.75" customHeight="1" thickBot="1" x14ac:dyDescent="0.25">
      <c r="A96" s="94"/>
      <c r="B96" s="94"/>
      <c r="C96" s="94"/>
      <c r="D96" s="94"/>
      <c r="E96" s="95"/>
      <c r="F96" s="53"/>
      <c r="G96" s="53"/>
      <c r="H96" s="53"/>
      <c r="I96" s="53"/>
      <c r="J96" s="53"/>
      <c r="K96" s="53"/>
      <c r="L96" s="53"/>
      <c r="M96" s="4"/>
      <c r="N96" s="235" t="s">
        <v>407</v>
      </c>
      <c r="O96" s="235"/>
    </row>
    <row r="97" spans="1:19" ht="29.25" customHeight="1" thickBot="1" x14ac:dyDescent="0.25">
      <c r="A97" s="197" t="s">
        <v>284</v>
      </c>
      <c r="B97" s="198"/>
      <c r="C97" s="170" t="s">
        <v>33</v>
      </c>
      <c r="D97" s="171"/>
      <c r="E97" s="171"/>
      <c r="F97" s="171"/>
      <c r="G97" s="171"/>
      <c r="H97" s="171"/>
      <c r="I97" s="171"/>
      <c r="J97" s="171"/>
      <c r="K97" s="171"/>
      <c r="L97" s="171"/>
      <c r="M97" s="172"/>
      <c r="N97" s="168"/>
      <c r="O97" s="169"/>
    </row>
    <row r="98" spans="1:19" ht="19.5" customHeight="1" thickBot="1" x14ac:dyDescent="0.25">
      <c r="A98" s="228" t="s">
        <v>6</v>
      </c>
      <c r="B98" s="228"/>
      <c r="C98" s="228"/>
      <c r="D98" s="228"/>
      <c r="E98" s="228"/>
      <c r="F98" s="228"/>
      <c r="G98" s="228"/>
      <c r="H98" s="228"/>
      <c r="I98" s="228"/>
      <c r="J98" s="228"/>
      <c r="K98" s="228"/>
      <c r="L98" s="228"/>
      <c r="M98" s="228"/>
      <c r="N98" s="228"/>
      <c r="O98" s="228"/>
    </row>
    <row r="99" spans="1:19" ht="52.5" customHeight="1" x14ac:dyDescent="0.2">
      <c r="A99" s="225" t="s">
        <v>298</v>
      </c>
      <c r="B99" s="232"/>
      <c r="C99" s="232"/>
      <c r="D99" s="232"/>
      <c r="E99" s="232"/>
      <c r="F99" s="232"/>
      <c r="G99" s="232"/>
      <c r="H99" s="232"/>
      <c r="I99" s="232"/>
      <c r="J99" s="232"/>
      <c r="K99" s="232"/>
      <c r="L99" s="232"/>
      <c r="M99" s="232"/>
      <c r="N99" s="232"/>
      <c r="O99" s="232"/>
    </row>
    <row r="100" spans="1:19" ht="7.5" customHeight="1" x14ac:dyDescent="0.2">
      <c r="A100" s="104"/>
      <c r="B100" s="104"/>
      <c r="C100" s="104"/>
      <c r="D100" s="104"/>
      <c r="E100" s="104"/>
      <c r="F100" s="104"/>
      <c r="G100" s="104"/>
      <c r="H100" s="104"/>
      <c r="I100" s="104"/>
      <c r="J100" s="104"/>
      <c r="K100" s="104"/>
      <c r="L100" s="104"/>
      <c r="M100" s="104"/>
      <c r="N100" s="104"/>
      <c r="O100" s="104"/>
    </row>
    <row r="101" spans="1:19" ht="78.75" customHeight="1" x14ac:dyDescent="0.2">
      <c r="A101" s="225" t="s">
        <v>409</v>
      </c>
      <c r="B101" s="225"/>
      <c r="C101" s="225"/>
      <c r="D101" s="225"/>
      <c r="E101" s="225"/>
      <c r="F101" s="225"/>
      <c r="G101" s="225"/>
      <c r="H101" s="225"/>
      <c r="I101" s="225"/>
      <c r="J101" s="225"/>
      <c r="K101" s="225"/>
      <c r="L101" s="225"/>
      <c r="M101" s="225"/>
      <c r="N101" s="225"/>
      <c r="O101" s="225"/>
    </row>
    <row r="102" spans="1:19" ht="7.5" customHeight="1" x14ac:dyDescent="0.2">
      <c r="A102" s="103"/>
      <c r="B102" s="103"/>
      <c r="C102" s="103"/>
      <c r="D102" s="103"/>
      <c r="E102" s="103"/>
      <c r="F102" s="103"/>
      <c r="G102" s="103"/>
      <c r="H102" s="103"/>
      <c r="I102" s="103"/>
      <c r="J102" s="103"/>
      <c r="K102" s="103"/>
      <c r="L102" s="103"/>
      <c r="M102" s="103"/>
      <c r="N102" s="103"/>
      <c r="O102" s="103"/>
    </row>
    <row r="103" spans="1:19" ht="39.75" customHeight="1" x14ac:dyDescent="0.2">
      <c r="A103" s="225" t="s">
        <v>363</v>
      </c>
      <c r="B103" s="225"/>
      <c r="C103" s="225"/>
      <c r="D103" s="225"/>
      <c r="E103" s="225"/>
      <c r="F103" s="225"/>
      <c r="G103" s="225"/>
      <c r="H103" s="225"/>
      <c r="I103" s="225"/>
      <c r="J103" s="225"/>
      <c r="K103" s="225"/>
      <c r="L103" s="225"/>
      <c r="M103" s="225"/>
      <c r="N103" s="225"/>
      <c r="O103" s="225"/>
    </row>
    <row r="104" spans="1:19" ht="7.5" customHeight="1" x14ac:dyDescent="0.2">
      <c r="A104" s="103"/>
      <c r="B104" s="103"/>
      <c r="C104" s="103"/>
      <c r="D104" s="103"/>
      <c r="E104" s="103"/>
      <c r="F104" s="103"/>
      <c r="G104" s="103"/>
      <c r="H104" s="103"/>
      <c r="I104" s="103"/>
      <c r="J104" s="103"/>
      <c r="K104" s="103"/>
      <c r="L104" s="103"/>
      <c r="M104" s="103"/>
      <c r="N104" s="103"/>
      <c r="O104" s="103"/>
    </row>
    <row r="105" spans="1:19" ht="144" customHeight="1" x14ac:dyDescent="0.2">
      <c r="A105" s="225" t="s">
        <v>388</v>
      </c>
      <c r="B105" s="225"/>
      <c r="C105" s="225"/>
      <c r="D105" s="225"/>
      <c r="E105" s="225"/>
      <c r="F105" s="225"/>
      <c r="G105" s="225"/>
      <c r="H105" s="225"/>
      <c r="I105" s="225"/>
      <c r="J105" s="225"/>
      <c r="K105" s="225"/>
      <c r="L105" s="225"/>
      <c r="M105" s="225"/>
      <c r="N105" s="225"/>
      <c r="O105" s="225"/>
    </row>
    <row r="106" spans="1:19" ht="7.5" customHeight="1" x14ac:dyDescent="0.2">
      <c r="A106" s="103"/>
      <c r="B106" s="103"/>
      <c r="C106" s="103"/>
      <c r="D106" s="103"/>
      <c r="E106" s="103"/>
      <c r="F106" s="103"/>
      <c r="G106" s="103"/>
      <c r="H106" s="103"/>
      <c r="I106" s="103"/>
      <c r="J106" s="103"/>
      <c r="K106" s="103"/>
      <c r="L106" s="103"/>
      <c r="M106" s="103"/>
      <c r="N106" s="103"/>
      <c r="O106" s="103"/>
    </row>
    <row r="107" spans="1:19" ht="41.25" customHeight="1" x14ac:dyDescent="0.2">
      <c r="A107" s="227" t="s">
        <v>283</v>
      </c>
      <c r="B107" s="225"/>
      <c r="C107" s="225"/>
      <c r="D107" s="225"/>
      <c r="E107" s="225"/>
      <c r="F107" s="225"/>
      <c r="G107" s="225"/>
      <c r="H107" s="225"/>
      <c r="I107" s="225"/>
      <c r="J107" s="225"/>
      <c r="K107" s="225"/>
      <c r="L107" s="225"/>
      <c r="M107" s="225"/>
      <c r="N107" s="225"/>
      <c r="O107" s="225"/>
    </row>
    <row r="108" spans="1:19" ht="7.5" customHeight="1" x14ac:dyDescent="0.2">
      <c r="A108" s="107"/>
      <c r="B108" s="103"/>
      <c r="C108" s="103"/>
      <c r="D108" s="103"/>
      <c r="E108" s="103"/>
      <c r="F108" s="103"/>
      <c r="G108" s="103"/>
      <c r="H108" s="103"/>
      <c r="I108" s="103"/>
      <c r="J108" s="103"/>
      <c r="K108" s="103"/>
      <c r="L108" s="103"/>
      <c r="M108" s="103"/>
      <c r="N108" s="103"/>
      <c r="O108" s="103"/>
      <c r="P108" s="75"/>
      <c r="Q108" s="77"/>
      <c r="R108" s="77"/>
      <c r="S108" s="77"/>
    </row>
    <row r="109" spans="1:19" ht="65.25" customHeight="1" x14ac:dyDescent="0.2">
      <c r="A109" s="225" t="s">
        <v>403</v>
      </c>
      <c r="B109" s="225"/>
      <c r="C109" s="225"/>
      <c r="D109" s="225"/>
      <c r="E109" s="225"/>
      <c r="F109" s="225"/>
      <c r="G109" s="225"/>
      <c r="H109" s="225"/>
      <c r="I109" s="225"/>
      <c r="J109" s="225"/>
      <c r="K109" s="225"/>
      <c r="L109" s="225"/>
      <c r="M109" s="225"/>
      <c r="N109" s="225"/>
      <c r="O109" s="225"/>
      <c r="P109" s="75"/>
      <c r="Q109" s="77"/>
      <c r="R109" s="77"/>
      <c r="S109" s="77"/>
    </row>
    <row r="110" spans="1:19" ht="7.5" customHeight="1" x14ac:dyDescent="0.2">
      <c r="A110" s="103"/>
      <c r="B110" s="103"/>
      <c r="C110" s="103"/>
      <c r="D110" s="103"/>
      <c r="E110" s="103"/>
      <c r="F110" s="103"/>
      <c r="G110" s="103"/>
      <c r="H110" s="103"/>
      <c r="I110" s="103"/>
      <c r="J110" s="103"/>
      <c r="K110" s="103"/>
      <c r="L110" s="103"/>
      <c r="M110" s="103"/>
      <c r="N110" s="103"/>
      <c r="O110" s="103"/>
      <c r="P110" s="75"/>
      <c r="Q110" s="77"/>
      <c r="R110" s="77"/>
      <c r="S110" s="77"/>
    </row>
    <row r="111" spans="1:19" ht="18" customHeight="1" x14ac:dyDescent="0.2">
      <c r="A111" s="224" t="s">
        <v>385</v>
      </c>
      <c r="B111" s="224"/>
      <c r="C111" s="224"/>
      <c r="D111" s="224"/>
      <c r="E111" s="224"/>
      <c r="F111" s="224"/>
      <c r="G111" s="224"/>
      <c r="H111" s="224"/>
      <c r="I111" s="224"/>
      <c r="J111" s="224"/>
      <c r="K111" s="224"/>
      <c r="L111" s="224"/>
      <c r="M111" s="224"/>
      <c r="N111" s="224"/>
      <c r="O111" s="224"/>
      <c r="P111" s="75"/>
      <c r="Q111" s="77"/>
      <c r="R111" s="77"/>
      <c r="S111" s="77"/>
    </row>
    <row r="112" spans="1:19" ht="18" customHeight="1" x14ac:dyDescent="0.2">
      <c r="A112" s="224" t="s">
        <v>386</v>
      </c>
      <c r="B112" s="242"/>
      <c r="C112" s="242"/>
      <c r="D112" s="242"/>
      <c r="E112" s="242"/>
      <c r="F112" s="242"/>
      <c r="G112" s="242"/>
      <c r="H112" s="242"/>
      <c r="I112" s="242"/>
      <c r="J112" s="242"/>
      <c r="K112" s="242"/>
      <c r="L112" s="242"/>
      <c r="M112" s="242"/>
      <c r="N112" s="242"/>
      <c r="O112" s="242"/>
      <c r="P112" s="75"/>
      <c r="Q112" s="77"/>
      <c r="R112" s="77"/>
      <c r="S112" s="77"/>
    </row>
    <row r="113" spans="1:19" ht="18" customHeight="1" x14ac:dyDescent="0.2">
      <c r="A113" s="224" t="s">
        <v>387</v>
      </c>
      <c r="B113" s="242"/>
      <c r="C113" s="242"/>
      <c r="D113" s="242"/>
      <c r="E113" s="242"/>
      <c r="F113" s="242"/>
      <c r="G113" s="242"/>
      <c r="H113" s="242"/>
      <c r="I113" s="242"/>
      <c r="J113" s="242"/>
      <c r="K113" s="242"/>
      <c r="L113" s="242"/>
      <c r="M113" s="242"/>
      <c r="N113" s="242"/>
      <c r="O113" s="242"/>
      <c r="P113" s="75"/>
      <c r="Q113" s="77"/>
      <c r="R113" s="77"/>
      <c r="S113" s="77"/>
    </row>
    <row r="114" spans="1:19" ht="7.5" customHeight="1" x14ac:dyDescent="0.2">
      <c r="A114" s="243"/>
      <c r="B114" s="225"/>
      <c r="C114" s="225"/>
      <c r="D114" s="225"/>
      <c r="E114" s="225"/>
      <c r="F114" s="225"/>
      <c r="G114" s="225"/>
      <c r="H114" s="225"/>
      <c r="I114" s="225"/>
      <c r="J114" s="225"/>
      <c r="K114" s="225"/>
      <c r="L114" s="225"/>
      <c r="M114" s="225"/>
      <c r="N114" s="225"/>
      <c r="O114" s="225"/>
      <c r="P114" s="75"/>
      <c r="Q114" s="77"/>
      <c r="R114" s="77"/>
      <c r="S114" s="77"/>
    </row>
    <row r="115" spans="1:19" ht="38.25" customHeight="1" x14ac:dyDescent="0.2">
      <c r="A115" s="225" t="s">
        <v>408</v>
      </c>
      <c r="B115" s="225"/>
      <c r="C115" s="225"/>
      <c r="D115" s="225"/>
      <c r="E115" s="232"/>
      <c r="F115" s="232"/>
      <c r="G115" s="232"/>
      <c r="H115" s="232"/>
      <c r="I115" s="232"/>
      <c r="J115" s="232"/>
      <c r="K115" s="232"/>
      <c r="L115" s="232"/>
      <c r="M115" s="232"/>
      <c r="N115" s="232"/>
      <c r="O115" s="232"/>
      <c r="P115" s="75"/>
      <c r="Q115" s="77"/>
      <c r="R115" s="77"/>
      <c r="S115" s="77"/>
    </row>
    <row r="116" spans="1:19" ht="7.5" customHeight="1" x14ac:dyDescent="0.2">
      <c r="A116" s="103"/>
      <c r="B116" s="103"/>
      <c r="C116" s="103"/>
      <c r="D116" s="103"/>
      <c r="E116" s="104"/>
      <c r="F116" s="104"/>
      <c r="G116" s="104"/>
      <c r="H116" s="104"/>
      <c r="I116" s="104"/>
      <c r="J116" s="104"/>
      <c r="K116" s="104"/>
      <c r="L116" s="104"/>
      <c r="M116" s="104"/>
      <c r="N116" s="104"/>
      <c r="O116" s="104"/>
      <c r="P116" s="75"/>
      <c r="Q116" s="77"/>
      <c r="R116" s="77"/>
      <c r="S116" s="77"/>
    </row>
    <row r="117" spans="1:19" ht="42" customHeight="1" x14ac:dyDescent="0.2">
      <c r="A117" s="225" t="s">
        <v>307</v>
      </c>
      <c r="B117" s="225"/>
      <c r="C117" s="225"/>
      <c r="D117" s="225"/>
      <c r="E117" s="232"/>
      <c r="F117" s="232"/>
      <c r="G117" s="232"/>
      <c r="H117" s="232"/>
      <c r="I117" s="232"/>
      <c r="J117" s="232"/>
      <c r="K117" s="232"/>
      <c r="L117" s="232"/>
      <c r="M117" s="232"/>
      <c r="N117" s="232"/>
      <c r="O117" s="232"/>
      <c r="P117" s="75"/>
      <c r="Q117" s="77"/>
      <c r="R117" s="77"/>
      <c r="S117" s="77"/>
    </row>
    <row r="118" spans="1:19" ht="7.5" customHeight="1" x14ac:dyDescent="0.2">
      <c r="A118" s="110"/>
      <c r="B118" s="110"/>
      <c r="C118" s="110"/>
      <c r="D118" s="110"/>
      <c r="E118" s="111"/>
      <c r="F118" s="111"/>
      <c r="G118" s="111"/>
      <c r="H118" s="111"/>
      <c r="I118" s="111"/>
      <c r="J118" s="111"/>
      <c r="K118" s="111"/>
      <c r="L118" s="111"/>
      <c r="M118" s="111"/>
      <c r="N118" s="111"/>
      <c r="O118" s="111"/>
      <c r="P118" s="75"/>
      <c r="Q118" s="77"/>
      <c r="R118" s="77"/>
      <c r="S118" s="77"/>
    </row>
    <row r="119" spans="1:19" ht="27.75" customHeight="1" x14ac:dyDescent="0.2">
      <c r="A119" s="225" t="s">
        <v>357</v>
      </c>
      <c r="B119" s="225"/>
      <c r="C119" s="225"/>
      <c r="D119" s="225"/>
      <c r="E119" s="232"/>
      <c r="F119" s="232"/>
      <c r="G119" s="232"/>
      <c r="H119" s="232"/>
      <c r="I119" s="232"/>
      <c r="J119" s="232"/>
      <c r="K119" s="232"/>
      <c r="L119" s="232"/>
      <c r="M119" s="232"/>
      <c r="N119" s="232"/>
      <c r="O119" s="232"/>
      <c r="P119" s="75"/>
      <c r="Q119" s="77"/>
      <c r="R119" s="77"/>
      <c r="S119" s="77"/>
    </row>
    <row r="120" spans="1:19" ht="12.75" hidden="1" customHeight="1" x14ac:dyDescent="0.25">
      <c r="A120" s="27"/>
      <c r="B120" s="27"/>
      <c r="C120" s="27"/>
      <c r="D120" s="27"/>
      <c r="E120" s="27"/>
      <c r="K120" s="27"/>
      <c r="L120" s="27"/>
      <c r="M120" s="27"/>
      <c r="N120" s="27"/>
      <c r="O120" s="27"/>
      <c r="P120" s="75"/>
      <c r="Q120" s="77"/>
      <c r="R120" s="77"/>
      <c r="S120" s="77"/>
    </row>
    <row r="121" spans="1:19" ht="12.75" hidden="1" customHeight="1" x14ac:dyDescent="0.2">
      <c r="A121" s="26"/>
      <c r="B121" s="26"/>
      <c r="C121" s="26"/>
      <c r="D121" s="100" t="s">
        <v>294</v>
      </c>
      <c r="E121" s="100" t="s">
        <v>295</v>
      </c>
      <c r="F121" s="100"/>
      <c r="I121" s="75"/>
      <c r="K121" s="26"/>
      <c r="L121" s="26"/>
      <c r="M121" s="26"/>
      <c r="N121" s="26"/>
      <c r="O121" s="26"/>
      <c r="P121" s="75"/>
      <c r="Q121" s="77"/>
      <c r="R121" s="77"/>
      <c r="S121" s="77"/>
    </row>
    <row r="122" spans="1:19" ht="12.75" hidden="1" customHeight="1" x14ac:dyDescent="0.2">
      <c r="A122" s="29" t="s">
        <v>7</v>
      </c>
      <c r="B122" s="29"/>
      <c r="C122" s="29"/>
      <c r="D122" s="26" t="s">
        <v>287</v>
      </c>
      <c r="E122" s="26" t="s">
        <v>287</v>
      </c>
      <c r="F122" s="29" t="s">
        <v>291</v>
      </c>
      <c r="G122" s="29" t="s">
        <v>292</v>
      </c>
      <c r="I122" s="75"/>
      <c r="K122" s="26"/>
      <c r="L122" s="26"/>
      <c r="M122" s="26"/>
      <c r="N122" s="26"/>
      <c r="O122" s="26"/>
      <c r="P122" s="75"/>
      <c r="Q122" s="77"/>
      <c r="R122" s="77"/>
      <c r="S122" s="77"/>
    </row>
    <row r="123" spans="1:19" ht="12.75" hidden="1" customHeight="1" x14ac:dyDescent="0.2">
      <c r="A123" s="73"/>
      <c r="B123" s="79"/>
      <c r="C123" s="79"/>
      <c r="D123" s="26"/>
      <c r="E123" s="26"/>
      <c r="F123" s="29"/>
      <c r="G123" s="29"/>
      <c r="I123" s="75"/>
      <c r="K123" s="26"/>
      <c r="L123" s="26"/>
      <c r="M123" s="26"/>
      <c r="N123" s="26"/>
      <c r="O123" s="26"/>
      <c r="P123" s="75"/>
      <c r="Q123" s="77"/>
      <c r="R123" s="77"/>
      <c r="S123" s="77"/>
    </row>
    <row r="124" spans="1:19" ht="12.75" hidden="1" customHeight="1" x14ac:dyDescent="0.2">
      <c r="A124" s="73" t="s">
        <v>311</v>
      </c>
      <c r="B124" s="79"/>
      <c r="C124" s="79" t="s">
        <v>23</v>
      </c>
      <c r="D124" s="26"/>
      <c r="E124" s="26"/>
      <c r="F124" s="29"/>
      <c r="G124" s="29"/>
      <c r="I124" s="75"/>
      <c r="K124" s="26"/>
      <c r="L124" s="26"/>
      <c r="M124" s="26"/>
      <c r="N124" s="26"/>
      <c r="O124" s="26"/>
      <c r="P124" s="75"/>
      <c r="Q124" s="77"/>
      <c r="R124" s="77"/>
      <c r="S124" s="77"/>
    </row>
    <row r="125" spans="1:19" ht="12.75" hidden="1" customHeight="1" x14ac:dyDescent="0.2">
      <c r="A125" s="73" t="s">
        <v>212</v>
      </c>
      <c r="B125" s="79"/>
      <c r="C125" s="79" t="s">
        <v>23</v>
      </c>
      <c r="D125" s="26"/>
      <c r="E125" s="26"/>
      <c r="I125" s="74"/>
      <c r="J125" s="75"/>
      <c r="K125" s="76"/>
      <c r="L125" s="76"/>
      <c r="M125" s="76"/>
      <c r="N125" s="77"/>
      <c r="P125" s="75"/>
      <c r="Q125" s="77"/>
      <c r="R125" s="77"/>
      <c r="S125" s="77"/>
    </row>
    <row r="126" spans="1:19" ht="12.75" hidden="1" customHeight="1" x14ac:dyDescent="0.2">
      <c r="A126" s="73" t="s">
        <v>11</v>
      </c>
      <c r="B126" s="79"/>
      <c r="C126" s="79" t="s">
        <v>24</v>
      </c>
      <c r="D126" s="26"/>
      <c r="E126" s="26"/>
      <c r="I126" s="77"/>
      <c r="J126" s="75"/>
      <c r="K126" s="76"/>
      <c r="L126" s="76"/>
      <c r="M126" s="76"/>
      <c r="N126" s="77"/>
      <c r="P126" s="75"/>
      <c r="Q126" s="77"/>
      <c r="R126" s="77"/>
      <c r="S126" s="77"/>
    </row>
    <row r="127" spans="1:19" ht="12.75" hidden="1" customHeight="1" x14ac:dyDescent="0.2">
      <c r="A127" s="78" t="s">
        <v>190</v>
      </c>
      <c r="B127" s="79"/>
      <c r="C127" s="79" t="s">
        <v>23</v>
      </c>
      <c r="I127" s="74"/>
      <c r="J127" s="75"/>
      <c r="K127" s="75"/>
      <c r="L127" s="75"/>
      <c r="M127" s="75"/>
      <c r="N127" s="77"/>
      <c r="P127" s="75"/>
      <c r="Q127" s="77"/>
      <c r="R127" s="77"/>
      <c r="S127" s="77"/>
    </row>
    <row r="128" spans="1:19" ht="12.75" hidden="1" customHeight="1" x14ac:dyDescent="0.2">
      <c r="A128" s="78" t="s">
        <v>191</v>
      </c>
      <c r="B128" s="79"/>
      <c r="C128" s="79" t="s">
        <v>23</v>
      </c>
      <c r="I128" s="74"/>
      <c r="J128" s="75"/>
      <c r="K128" s="75"/>
      <c r="L128" s="75"/>
      <c r="M128" s="75"/>
      <c r="N128" s="77"/>
      <c r="Q128" s="77"/>
      <c r="R128" s="77"/>
      <c r="S128" s="77"/>
    </row>
    <row r="129" spans="1:22" ht="12.75" hidden="1" customHeight="1" x14ac:dyDescent="0.2">
      <c r="A129" s="78" t="s">
        <v>195</v>
      </c>
      <c r="B129" s="79"/>
      <c r="C129" s="79" t="s">
        <v>108</v>
      </c>
      <c r="I129" s="74"/>
      <c r="J129" s="75"/>
      <c r="K129" s="75"/>
      <c r="L129" s="75"/>
      <c r="M129" s="75"/>
      <c r="N129" s="74"/>
      <c r="Q129" s="77"/>
      <c r="R129" s="77"/>
      <c r="S129" s="77"/>
    </row>
    <row r="130" spans="1:22" ht="12.75" hidden="1" customHeight="1" x14ac:dyDescent="0.2">
      <c r="A130" s="78" t="s">
        <v>192</v>
      </c>
      <c r="B130" s="79"/>
      <c r="C130" s="79" t="s">
        <v>108</v>
      </c>
      <c r="I130" s="74"/>
      <c r="J130" s="75"/>
      <c r="K130" s="75"/>
      <c r="L130" s="75"/>
      <c r="M130" s="75"/>
      <c r="N130" s="74"/>
      <c r="Q130" s="77"/>
      <c r="R130" s="77"/>
    </row>
    <row r="131" spans="1:22" ht="12.75" hidden="1" customHeight="1" x14ac:dyDescent="0.2">
      <c r="A131" s="78" t="s">
        <v>193</v>
      </c>
      <c r="B131" s="79"/>
      <c r="C131" s="79" t="s">
        <v>108</v>
      </c>
      <c r="I131" s="74"/>
      <c r="J131" s="75"/>
      <c r="K131" s="75"/>
      <c r="L131" s="75"/>
      <c r="M131" s="75"/>
      <c r="N131" s="74"/>
      <c r="Q131" s="77"/>
      <c r="R131" s="77"/>
    </row>
    <row r="132" spans="1:22" ht="12.75" hidden="1" customHeight="1" x14ac:dyDescent="0.2">
      <c r="A132" s="78" t="s">
        <v>358</v>
      </c>
      <c r="B132" s="79"/>
      <c r="C132" s="79" t="s">
        <v>108</v>
      </c>
      <c r="I132" s="74"/>
      <c r="J132" s="75"/>
      <c r="K132" s="75"/>
      <c r="L132" s="75"/>
      <c r="M132" s="75"/>
      <c r="N132" s="74"/>
      <c r="Q132" s="77"/>
      <c r="R132" s="77"/>
    </row>
    <row r="133" spans="1:22" ht="12.75" hidden="1" customHeight="1" x14ac:dyDescent="0.2">
      <c r="A133" s="78" t="s">
        <v>194</v>
      </c>
      <c r="B133" s="79"/>
      <c r="C133" s="79" t="s">
        <v>23</v>
      </c>
      <c r="I133" s="74"/>
      <c r="J133" s="75"/>
      <c r="K133" s="75"/>
      <c r="L133" s="75"/>
      <c r="M133" s="75"/>
      <c r="N133" s="74"/>
      <c r="Q133" s="77"/>
      <c r="R133" s="77"/>
    </row>
    <row r="134" spans="1:22" ht="12.75" hidden="1" customHeight="1" x14ac:dyDescent="0.2">
      <c r="A134" s="78" t="s">
        <v>359</v>
      </c>
      <c r="B134" s="79"/>
      <c r="C134" s="79" t="s">
        <v>23</v>
      </c>
      <c r="I134" s="74"/>
      <c r="J134" s="75"/>
      <c r="K134" s="75"/>
      <c r="L134" s="75"/>
      <c r="M134" s="75"/>
      <c r="N134" s="74"/>
      <c r="Q134" s="77"/>
      <c r="R134" s="77"/>
    </row>
    <row r="135" spans="1:22" ht="12.75" hidden="1" customHeight="1" x14ac:dyDescent="0.2">
      <c r="A135" s="73" t="s">
        <v>83</v>
      </c>
      <c r="B135" s="79"/>
      <c r="C135" s="79" t="s">
        <v>23</v>
      </c>
      <c r="I135" s="77"/>
      <c r="J135" s="75"/>
      <c r="K135" s="75"/>
      <c r="L135" s="75"/>
      <c r="M135" s="75"/>
      <c r="N135" s="74"/>
      <c r="Q135" s="77"/>
      <c r="R135" s="77"/>
      <c r="V135" s="23"/>
    </row>
    <row r="136" spans="1:22" ht="12.75" hidden="1" customHeight="1" x14ac:dyDescent="0.2">
      <c r="A136" s="73" t="s">
        <v>84</v>
      </c>
      <c r="B136" s="79"/>
      <c r="C136" s="79" t="s">
        <v>23</v>
      </c>
      <c r="I136" s="77"/>
      <c r="J136" s="75"/>
      <c r="K136" s="75"/>
      <c r="L136" s="75"/>
      <c r="M136" s="75"/>
      <c r="N136" s="74"/>
      <c r="Q136" s="77"/>
      <c r="R136" s="77"/>
      <c r="V136" s="23"/>
    </row>
    <row r="137" spans="1:22" ht="12.75" hidden="1" customHeight="1" x14ac:dyDescent="0.2">
      <c r="A137" s="73" t="s">
        <v>85</v>
      </c>
      <c r="B137" s="79"/>
      <c r="C137" s="79" t="s">
        <v>108</v>
      </c>
      <c r="I137" s="77"/>
      <c r="J137" s="75"/>
      <c r="K137" s="75"/>
      <c r="L137" s="75"/>
      <c r="M137" s="75"/>
      <c r="N137" s="74"/>
      <c r="Q137" s="77"/>
      <c r="R137" s="77"/>
      <c r="V137" s="23"/>
    </row>
    <row r="138" spans="1:22" ht="12.75" hidden="1" customHeight="1" x14ac:dyDescent="0.2">
      <c r="A138" s="73" t="s">
        <v>86</v>
      </c>
      <c r="B138" s="79"/>
      <c r="C138" s="79" t="s">
        <v>108</v>
      </c>
      <c r="I138" s="77"/>
      <c r="J138" s="75"/>
      <c r="K138" s="75"/>
      <c r="L138" s="75"/>
      <c r="M138" s="75"/>
      <c r="N138" s="74"/>
      <c r="Q138" s="77"/>
      <c r="R138" s="77"/>
      <c r="V138" s="23"/>
    </row>
    <row r="139" spans="1:22" ht="12.75" hidden="1" customHeight="1" x14ac:dyDescent="0.2">
      <c r="A139" s="79" t="s">
        <v>196</v>
      </c>
      <c r="B139" s="80">
        <v>5</v>
      </c>
      <c r="C139" s="79" t="s">
        <v>23</v>
      </c>
      <c r="I139" s="75"/>
      <c r="M139" s="76"/>
      <c r="N139" s="77"/>
      <c r="O139" s="75"/>
      <c r="Q139" s="77"/>
      <c r="R139" s="77"/>
      <c r="V139" s="23"/>
    </row>
    <row r="140" spans="1:22" ht="12.75" hidden="1" customHeight="1" x14ac:dyDescent="0.2">
      <c r="A140" s="79" t="s">
        <v>197</v>
      </c>
      <c r="B140" s="80">
        <v>5</v>
      </c>
      <c r="C140" s="79" t="s">
        <v>23</v>
      </c>
      <c r="I140" s="75"/>
      <c r="M140" s="76"/>
      <c r="N140" s="77"/>
      <c r="O140" s="75"/>
      <c r="Q140" s="77"/>
      <c r="R140" s="77"/>
      <c r="V140" s="23"/>
    </row>
    <row r="141" spans="1:22" ht="12.75" hidden="1" customHeight="1" x14ac:dyDescent="0.2">
      <c r="A141" s="79" t="s">
        <v>198</v>
      </c>
      <c r="B141" s="80">
        <v>5</v>
      </c>
      <c r="C141" s="79" t="s">
        <v>23</v>
      </c>
      <c r="I141" s="75"/>
      <c r="M141" s="76"/>
      <c r="N141" s="77"/>
      <c r="O141" s="75"/>
      <c r="Q141" s="77"/>
      <c r="R141" s="77"/>
      <c r="V141" s="23"/>
    </row>
    <row r="142" spans="1:22" ht="14.25" hidden="1" customHeight="1" x14ac:dyDescent="0.2">
      <c r="A142" s="79" t="s">
        <v>199</v>
      </c>
      <c r="B142" s="80">
        <v>5</v>
      </c>
      <c r="C142" s="79" t="s">
        <v>23</v>
      </c>
      <c r="I142" s="75"/>
      <c r="M142" s="76"/>
      <c r="N142" s="77"/>
      <c r="O142" s="75"/>
      <c r="Q142" s="77"/>
      <c r="R142" s="77"/>
      <c r="V142" s="23"/>
    </row>
    <row r="143" spans="1:22" ht="14.25" hidden="1" customHeight="1" x14ac:dyDescent="0.2">
      <c r="A143" s="79" t="s">
        <v>200</v>
      </c>
      <c r="B143" s="80">
        <v>5</v>
      </c>
      <c r="C143" s="79" t="s">
        <v>23</v>
      </c>
      <c r="I143" s="75"/>
      <c r="M143" s="76"/>
      <c r="N143" s="77"/>
      <c r="O143" s="75"/>
      <c r="Q143" s="77"/>
      <c r="R143" s="77"/>
      <c r="V143" s="23"/>
    </row>
    <row r="144" spans="1:22" ht="12.75" hidden="1" customHeight="1" x14ac:dyDescent="0.2">
      <c r="A144" s="79" t="s">
        <v>201</v>
      </c>
      <c r="B144" s="80">
        <v>5</v>
      </c>
      <c r="C144" s="79" t="s">
        <v>23</v>
      </c>
      <c r="I144" s="75"/>
      <c r="M144" s="76"/>
      <c r="N144" s="77"/>
      <c r="O144" s="75"/>
      <c r="Q144" s="77"/>
      <c r="R144" s="77"/>
      <c r="V144" s="23"/>
    </row>
    <row r="145" spans="1:41" ht="12.75" hidden="1" customHeight="1" x14ac:dyDescent="0.2">
      <c r="A145" s="79" t="s">
        <v>202</v>
      </c>
      <c r="B145" s="80">
        <v>5</v>
      </c>
      <c r="C145" s="79" t="s">
        <v>23</v>
      </c>
      <c r="I145" s="75"/>
      <c r="M145" s="76"/>
      <c r="N145" s="77"/>
      <c r="O145" s="75"/>
      <c r="Q145" s="77"/>
      <c r="R145" s="77"/>
      <c r="S145" s="23"/>
      <c r="T145" s="23"/>
      <c r="U145" s="23"/>
      <c r="V145" s="23"/>
      <c r="AM145" s="25"/>
      <c r="AN145" s="25"/>
      <c r="AO145" s="25"/>
    </row>
    <row r="146" spans="1:41" ht="12.75" hidden="1" customHeight="1" x14ac:dyDescent="0.2">
      <c r="A146" s="79" t="s">
        <v>203</v>
      </c>
      <c r="B146" s="80">
        <v>5</v>
      </c>
      <c r="C146" s="79" t="s">
        <v>23</v>
      </c>
      <c r="I146" s="75"/>
      <c r="M146" s="76"/>
      <c r="N146" s="77"/>
      <c r="O146" s="75"/>
      <c r="Q146" s="77"/>
      <c r="R146" s="77"/>
      <c r="S146" s="23"/>
      <c r="T146" s="23"/>
      <c r="U146" s="23"/>
      <c r="V146" s="23"/>
      <c r="AM146" s="25"/>
      <c r="AN146" s="25"/>
      <c r="AO146" s="25"/>
    </row>
    <row r="147" spans="1:41" ht="12.75" hidden="1" customHeight="1" x14ac:dyDescent="0.2">
      <c r="A147" s="79" t="s">
        <v>204</v>
      </c>
      <c r="B147" s="80">
        <v>5</v>
      </c>
      <c r="C147" s="79" t="s">
        <v>23</v>
      </c>
      <c r="I147" s="75"/>
      <c r="M147" s="76"/>
      <c r="N147" s="77"/>
      <c r="O147" s="75"/>
      <c r="Q147" s="77"/>
      <c r="R147" s="77"/>
      <c r="S147" s="23"/>
      <c r="T147" s="23"/>
      <c r="U147" s="23"/>
      <c r="V147" s="23"/>
      <c r="AM147" s="25"/>
      <c r="AN147" s="25"/>
      <c r="AO147" s="25"/>
    </row>
    <row r="148" spans="1:41" ht="12.75" hidden="1" customHeight="1" x14ac:dyDescent="0.2">
      <c r="A148" s="79" t="s">
        <v>205</v>
      </c>
      <c r="B148" s="80">
        <v>5</v>
      </c>
      <c r="C148" s="79" t="s">
        <v>23</v>
      </c>
      <c r="I148" s="75"/>
      <c r="M148" s="76"/>
      <c r="N148" s="77"/>
      <c r="O148" s="75"/>
      <c r="Q148" s="77"/>
      <c r="R148" s="77"/>
      <c r="S148" s="23"/>
      <c r="T148" s="23"/>
      <c r="U148" s="23"/>
      <c r="V148" s="23"/>
    </row>
    <row r="149" spans="1:41" ht="12.75" hidden="1" customHeight="1" x14ac:dyDescent="0.2">
      <c r="A149" s="79" t="s">
        <v>206</v>
      </c>
      <c r="B149" s="80">
        <v>5</v>
      </c>
      <c r="C149" s="79" t="s">
        <v>23</v>
      </c>
      <c r="I149" s="75"/>
      <c r="M149" s="76"/>
      <c r="N149" s="77"/>
      <c r="O149" s="75"/>
      <c r="Q149" s="77"/>
      <c r="R149" s="77"/>
      <c r="S149" s="23"/>
      <c r="T149" s="23"/>
      <c r="U149" s="23"/>
      <c r="V149" s="23"/>
    </row>
    <row r="150" spans="1:41" ht="12.75" hidden="1" customHeight="1" x14ac:dyDescent="0.2">
      <c r="A150" s="79" t="s">
        <v>207</v>
      </c>
      <c r="B150" s="80">
        <v>5</v>
      </c>
      <c r="C150" s="79" t="s">
        <v>23</v>
      </c>
      <c r="I150" s="75"/>
      <c r="M150" s="76"/>
      <c r="N150" s="77"/>
      <c r="O150" s="75"/>
      <c r="Q150" s="77"/>
      <c r="R150" s="77"/>
      <c r="S150" s="23"/>
      <c r="T150" s="23"/>
      <c r="U150" s="23"/>
      <c r="V150" s="23"/>
    </row>
    <row r="151" spans="1:41" ht="12.75" hidden="1" customHeight="1" x14ac:dyDescent="0.2">
      <c r="A151" s="79" t="s">
        <v>208</v>
      </c>
      <c r="B151" s="80">
        <v>5</v>
      </c>
      <c r="C151" s="79" t="s">
        <v>23</v>
      </c>
      <c r="I151" s="75"/>
      <c r="M151" s="76"/>
      <c r="N151" s="77"/>
      <c r="O151" s="75"/>
      <c r="Q151" s="77"/>
      <c r="R151" s="77"/>
      <c r="S151" s="23"/>
      <c r="T151" s="23"/>
      <c r="U151" s="23"/>
      <c r="V151" s="23"/>
    </row>
    <row r="152" spans="1:41" ht="12.75" hidden="1" customHeight="1" x14ac:dyDescent="0.2">
      <c r="A152" s="79" t="s">
        <v>209</v>
      </c>
      <c r="B152" s="80">
        <v>5</v>
      </c>
      <c r="C152" s="79" t="s">
        <v>23</v>
      </c>
      <c r="I152" s="75"/>
      <c r="M152" s="76"/>
      <c r="N152" s="77"/>
      <c r="O152" s="75"/>
      <c r="Q152" s="77"/>
      <c r="R152" s="77"/>
      <c r="S152" s="23"/>
      <c r="T152" s="23"/>
      <c r="U152" s="23"/>
      <c r="V152" s="23"/>
    </row>
    <row r="153" spans="1:41" ht="12.75" hidden="1" customHeight="1" x14ac:dyDescent="0.2">
      <c r="A153" s="79" t="s">
        <v>210</v>
      </c>
      <c r="B153" s="80">
        <v>5</v>
      </c>
      <c r="C153" s="79" t="s">
        <v>23</v>
      </c>
      <c r="I153" s="75"/>
      <c r="M153" s="76"/>
      <c r="N153" s="77"/>
      <c r="O153" s="75"/>
      <c r="Q153" s="77"/>
      <c r="R153" s="77"/>
      <c r="S153" s="77"/>
      <c r="T153" s="77"/>
      <c r="U153" s="23"/>
      <c r="V153" s="23"/>
    </row>
    <row r="154" spans="1:41" ht="12.75" hidden="1" customHeight="1" x14ac:dyDescent="0.2">
      <c r="A154" s="79" t="s">
        <v>211</v>
      </c>
      <c r="B154" s="80">
        <v>5</v>
      </c>
      <c r="C154" s="79" t="s">
        <v>23</v>
      </c>
      <c r="I154" s="75"/>
      <c r="M154" s="76"/>
      <c r="N154" s="77"/>
      <c r="O154" s="75"/>
      <c r="R154" s="26"/>
      <c r="S154" s="26"/>
      <c r="T154" s="26"/>
      <c r="U154" s="23"/>
      <c r="V154" s="23"/>
    </row>
    <row r="155" spans="1:41" ht="12.75" hidden="1" customHeight="1" x14ac:dyDescent="0.2">
      <c r="A155" s="79" t="s">
        <v>168</v>
      </c>
      <c r="B155" s="80">
        <v>50</v>
      </c>
      <c r="C155" s="79" t="s">
        <v>24</v>
      </c>
      <c r="I155" s="75"/>
      <c r="M155" s="76"/>
      <c r="N155" s="77"/>
      <c r="O155" s="75"/>
      <c r="R155" s="26"/>
      <c r="S155" s="26"/>
      <c r="T155" s="26"/>
      <c r="U155" s="23"/>
      <c r="V155" s="23"/>
    </row>
    <row r="156" spans="1:41" ht="12.75" hidden="1" customHeight="1" x14ac:dyDescent="0.2">
      <c r="A156" s="79" t="s">
        <v>233</v>
      </c>
      <c r="B156" s="80">
        <v>35</v>
      </c>
      <c r="C156" s="79" t="s">
        <v>108</v>
      </c>
      <c r="I156" s="75"/>
      <c r="M156" s="76"/>
      <c r="N156" s="77"/>
      <c r="O156" s="75"/>
      <c r="R156" s="26"/>
      <c r="S156" s="26"/>
      <c r="T156" s="26"/>
      <c r="U156" s="23"/>
      <c r="V156" s="23"/>
    </row>
    <row r="157" spans="1:41" ht="12.75" hidden="1" customHeight="1" x14ac:dyDescent="0.2">
      <c r="A157" s="79" t="s">
        <v>234</v>
      </c>
      <c r="B157" s="80">
        <v>35</v>
      </c>
      <c r="C157" s="79" t="s">
        <v>108</v>
      </c>
      <c r="I157" s="75"/>
      <c r="M157" s="75"/>
      <c r="N157" s="75"/>
      <c r="O157" s="75"/>
      <c r="R157" s="26"/>
      <c r="S157" s="26"/>
      <c r="T157" s="26"/>
      <c r="U157" s="23"/>
      <c r="V157" s="23"/>
    </row>
    <row r="158" spans="1:41" ht="12.75" hidden="1" customHeight="1" x14ac:dyDescent="0.2">
      <c r="A158" s="79" t="s">
        <v>235</v>
      </c>
      <c r="B158" s="80">
        <v>80</v>
      </c>
      <c r="C158" s="79" t="s">
        <v>108</v>
      </c>
      <c r="I158" s="75"/>
      <c r="M158" s="75"/>
      <c r="N158" s="75"/>
      <c r="O158" s="75"/>
      <c r="R158" s="26"/>
      <c r="S158" s="26"/>
      <c r="T158" s="26"/>
      <c r="U158" s="23"/>
      <c r="V158" s="23"/>
    </row>
    <row r="159" spans="1:41" ht="12.75" hidden="1" customHeight="1" x14ac:dyDescent="0.2">
      <c r="A159" s="79" t="s">
        <v>236</v>
      </c>
      <c r="B159" s="80">
        <v>80</v>
      </c>
      <c r="C159" s="79" t="s">
        <v>108</v>
      </c>
      <c r="I159" s="75"/>
      <c r="L159" s="56"/>
      <c r="M159" s="75"/>
      <c r="N159" s="75"/>
      <c r="O159" s="75"/>
      <c r="R159" s="26"/>
      <c r="S159" s="26"/>
      <c r="T159" s="26"/>
      <c r="U159" s="23"/>
      <c r="V159" s="23"/>
    </row>
    <row r="160" spans="1:41" ht="12.75" hidden="1" customHeight="1" x14ac:dyDescent="0.2">
      <c r="A160" s="79" t="s">
        <v>237</v>
      </c>
      <c r="B160" s="80">
        <v>35</v>
      </c>
      <c r="C160" s="79" t="s">
        <v>108</v>
      </c>
      <c r="I160" s="75"/>
      <c r="M160" s="75"/>
      <c r="N160" s="75"/>
      <c r="O160" s="75"/>
      <c r="R160" s="26"/>
      <c r="S160" s="26"/>
      <c r="T160" s="26"/>
      <c r="U160" s="23"/>
      <c r="V160" s="23"/>
    </row>
    <row r="161" spans="1:29" ht="12.75" hidden="1" customHeight="1" x14ac:dyDescent="0.2">
      <c r="A161" s="79" t="s">
        <v>238</v>
      </c>
      <c r="B161" s="80">
        <v>80</v>
      </c>
      <c r="C161" s="79" t="s">
        <v>108</v>
      </c>
      <c r="I161" s="75"/>
      <c r="M161" s="75"/>
      <c r="N161" s="75"/>
      <c r="O161" s="75"/>
      <c r="R161" s="26"/>
      <c r="S161" s="26"/>
      <c r="T161" s="26"/>
      <c r="U161" s="23"/>
      <c r="V161" s="23"/>
    </row>
    <row r="162" spans="1:29" ht="12.75" hidden="1" customHeight="1" x14ac:dyDescent="0.2">
      <c r="A162" s="79" t="s">
        <v>239</v>
      </c>
      <c r="B162" s="80">
        <v>80</v>
      </c>
      <c r="C162" s="79" t="s">
        <v>108</v>
      </c>
      <c r="I162" s="75"/>
      <c r="L162" s="56"/>
      <c r="M162" s="75"/>
      <c r="N162" s="75"/>
      <c r="O162" s="75"/>
      <c r="R162" s="26"/>
      <c r="S162" s="26"/>
      <c r="T162" s="26"/>
      <c r="U162" s="23"/>
      <c r="V162" s="23"/>
    </row>
    <row r="163" spans="1:29" ht="12.75" hidden="1" customHeight="1" x14ac:dyDescent="0.2">
      <c r="A163" s="79" t="s">
        <v>240</v>
      </c>
      <c r="B163" s="80">
        <v>80</v>
      </c>
      <c r="C163" s="79" t="s">
        <v>108</v>
      </c>
      <c r="D163" s="56"/>
      <c r="E163" s="56"/>
      <c r="F163" s="56"/>
      <c r="G163" s="56"/>
      <c r="I163" s="75"/>
      <c r="M163" s="75"/>
      <c r="N163" s="75"/>
      <c r="O163" s="75"/>
      <c r="R163" s="26"/>
      <c r="S163" s="26"/>
      <c r="T163" s="26"/>
      <c r="U163" s="23"/>
      <c r="V163" s="23"/>
    </row>
    <row r="164" spans="1:29" ht="12.75" hidden="1" customHeight="1" x14ac:dyDescent="0.2">
      <c r="A164" s="79" t="s">
        <v>241</v>
      </c>
      <c r="B164" s="80">
        <v>80</v>
      </c>
      <c r="C164" s="79" t="s">
        <v>108</v>
      </c>
      <c r="I164" s="75"/>
      <c r="M164" s="75"/>
      <c r="N164" s="75"/>
      <c r="O164" s="75"/>
      <c r="R164" s="26"/>
      <c r="S164" s="26"/>
      <c r="T164" s="26"/>
      <c r="U164" s="23"/>
      <c r="V164" s="23"/>
    </row>
    <row r="165" spans="1:29" ht="12.75" hidden="1" customHeight="1" x14ac:dyDescent="0.2">
      <c r="A165" s="79" t="s">
        <v>242</v>
      </c>
      <c r="B165" s="80">
        <v>80</v>
      </c>
      <c r="C165" s="79" t="s">
        <v>108</v>
      </c>
      <c r="H165" s="56"/>
      <c r="I165" s="75"/>
      <c r="J165" s="56"/>
      <c r="K165" s="56"/>
      <c r="L165" s="56"/>
      <c r="M165" s="75"/>
      <c r="N165" s="75"/>
      <c r="O165" s="75"/>
      <c r="R165" s="26"/>
      <c r="S165" s="26"/>
      <c r="T165" s="26"/>
      <c r="U165" s="23"/>
      <c r="V165" s="23"/>
    </row>
    <row r="166" spans="1:29" ht="12.75" hidden="1" customHeight="1" x14ac:dyDescent="0.2">
      <c r="A166" s="79" t="s">
        <v>243</v>
      </c>
      <c r="B166" s="80">
        <v>120</v>
      </c>
      <c r="C166" s="79" t="s">
        <v>108</v>
      </c>
      <c r="I166" s="75"/>
      <c r="M166" s="75"/>
      <c r="N166" s="75"/>
      <c r="O166" s="75"/>
      <c r="R166" s="26"/>
      <c r="S166" s="26"/>
      <c r="T166" s="26"/>
      <c r="U166" s="23"/>
      <c r="V166" s="23"/>
    </row>
    <row r="167" spans="1:29" ht="12.75" hidden="1" customHeight="1" x14ac:dyDescent="0.2">
      <c r="A167" s="79" t="s">
        <v>244</v>
      </c>
      <c r="B167" s="80">
        <v>120</v>
      </c>
      <c r="C167" s="79" t="s">
        <v>108</v>
      </c>
      <c r="I167" s="75"/>
      <c r="L167" s="56"/>
      <c r="M167" s="75"/>
      <c r="N167" s="75"/>
      <c r="O167" s="75"/>
      <c r="R167" s="26"/>
      <c r="S167" s="26"/>
      <c r="T167" s="26"/>
      <c r="U167" s="23"/>
      <c r="V167" s="23"/>
    </row>
    <row r="168" spans="1:29" ht="12.75" hidden="1" customHeight="1" x14ac:dyDescent="0.2">
      <c r="A168" s="79" t="s">
        <v>245</v>
      </c>
      <c r="B168" s="80">
        <v>140</v>
      </c>
      <c r="C168" s="79" t="s">
        <v>108</v>
      </c>
      <c r="I168" s="75"/>
      <c r="M168" s="75"/>
      <c r="N168" s="75"/>
      <c r="O168" s="75"/>
      <c r="R168" s="26"/>
      <c r="S168" s="26"/>
      <c r="T168" s="26"/>
      <c r="U168" s="23"/>
      <c r="V168" s="23"/>
    </row>
    <row r="169" spans="1:29" ht="12.75" hidden="1" customHeight="1" x14ac:dyDescent="0.2">
      <c r="A169" s="79" t="s">
        <v>246</v>
      </c>
      <c r="B169" s="80">
        <v>140</v>
      </c>
      <c r="C169" s="79" t="s">
        <v>108</v>
      </c>
      <c r="I169" s="75"/>
      <c r="L169" s="56"/>
      <c r="M169" s="75"/>
      <c r="N169" s="75"/>
      <c r="O169" s="75"/>
      <c r="R169" s="26"/>
      <c r="S169" s="26"/>
      <c r="T169" s="26"/>
      <c r="U169" s="23"/>
      <c r="V169" s="23"/>
    </row>
    <row r="170" spans="1:29" ht="12.75" hidden="1" customHeight="1" x14ac:dyDescent="0.2">
      <c r="A170" s="79" t="s">
        <v>247</v>
      </c>
      <c r="B170" s="80">
        <v>35</v>
      </c>
      <c r="C170" s="79" t="s">
        <v>108</v>
      </c>
      <c r="I170" s="75"/>
      <c r="M170" s="75"/>
      <c r="N170" s="75"/>
      <c r="O170" s="75"/>
      <c r="R170" s="26"/>
      <c r="S170" s="26"/>
      <c r="T170" s="26"/>
      <c r="U170" s="23"/>
      <c r="V170" s="23"/>
    </row>
    <row r="171" spans="1:29" ht="12.75" hidden="1" customHeight="1" x14ac:dyDescent="0.2">
      <c r="A171" s="79" t="s">
        <v>248</v>
      </c>
      <c r="B171" s="80">
        <v>80</v>
      </c>
      <c r="C171" s="79" t="s">
        <v>108</v>
      </c>
      <c r="I171" s="75"/>
      <c r="M171" s="75"/>
      <c r="N171" s="75"/>
      <c r="O171" s="75"/>
      <c r="R171" s="26"/>
      <c r="S171" s="26"/>
      <c r="T171" s="26"/>
      <c r="U171" s="23"/>
      <c r="V171" s="23"/>
    </row>
    <row r="172" spans="1:29" ht="12.75" hidden="1" customHeight="1" x14ac:dyDescent="0.2">
      <c r="A172" s="79" t="s">
        <v>249</v>
      </c>
      <c r="B172" s="80">
        <v>80</v>
      </c>
      <c r="C172" s="79" t="s">
        <v>108</v>
      </c>
      <c r="I172" s="75"/>
      <c r="M172" s="75"/>
      <c r="N172" s="75"/>
      <c r="O172" s="75"/>
      <c r="R172" s="26"/>
      <c r="S172" s="26"/>
      <c r="T172" s="26"/>
      <c r="U172" s="23"/>
      <c r="V172" s="23"/>
    </row>
    <row r="173" spans="1:29" ht="12.75" hidden="1" customHeight="1" x14ac:dyDescent="0.2">
      <c r="A173" s="79" t="s">
        <v>250</v>
      </c>
      <c r="B173" s="80">
        <v>80</v>
      </c>
      <c r="C173" s="79" t="s">
        <v>108</v>
      </c>
      <c r="I173" s="75"/>
      <c r="L173" s="56"/>
      <c r="M173" s="75"/>
      <c r="N173" s="75"/>
      <c r="O173" s="75"/>
      <c r="R173" s="26"/>
      <c r="S173" s="26"/>
      <c r="T173" s="26"/>
      <c r="U173" s="23"/>
      <c r="V173" s="23"/>
    </row>
    <row r="174" spans="1:29" ht="12.75" hidden="1" customHeight="1" x14ac:dyDescent="0.2">
      <c r="A174" s="79" t="s">
        <v>251</v>
      </c>
      <c r="B174" s="80">
        <v>120</v>
      </c>
      <c r="C174" s="79" t="s">
        <v>108</v>
      </c>
      <c r="I174" s="75"/>
      <c r="M174" s="75"/>
      <c r="N174" s="75"/>
      <c r="O174" s="75"/>
      <c r="S174" s="26"/>
      <c r="T174" s="26"/>
      <c r="U174" s="23"/>
      <c r="V174" s="23"/>
    </row>
    <row r="175" spans="1:29" ht="12.75" hidden="1" customHeight="1" x14ac:dyDescent="0.2">
      <c r="A175" s="79" t="s">
        <v>252</v>
      </c>
      <c r="B175" s="80">
        <v>120</v>
      </c>
      <c r="C175" s="79" t="s">
        <v>108</v>
      </c>
      <c r="I175" s="75"/>
      <c r="M175" s="75"/>
      <c r="N175" s="75"/>
      <c r="O175" s="75"/>
      <c r="S175" s="26"/>
      <c r="T175" s="26"/>
      <c r="U175" s="23"/>
      <c r="V175" s="23"/>
      <c r="AC175" s="22"/>
    </row>
    <row r="176" spans="1:29" ht="12.75" hidden="1" customHeight="1" x14ac:dyDescent="0.2">
      <c r="A176" s="79" t="s">
        <v>169</v>
      </c>
      <c r="B176" s="80">
        <v>90</v>
      </c>
      <c r="C176" s="79" t="s">
        <v>23</v>
      </c>
      <c r="I176" s="75"/>
      <c r="L176" s="56"/>
      <c r="M176" s="75"/>
      <c r="N176" s="75"/>
      <c r="O176" s="75"/>
      <c r="Q176" s="77"/>
      <c r="S176" s="23"/>
      <c r="T176" s="23"/>
      <c r="U176" s="23"/>
      <c r="V176" s="23"/>
      <c r="X176" s="22"/>
      <c r="Y176" s="22"/>
      <c r="Z176" s="22"/>
    </row>
    <row r="177" spans="1:41" ht="12.75" hidden="1" customHeight="1" x14ac:dyDescent="0.2">
      <c r="A177" s="79" t="s">
        <v>170</v>
      </c>
      <c r="B177" s="80">
        <v>90</v>
      </c>
      <c r="C177" s="79" t="s">
        <v>23</v>
      </c>
      <c r="I177" s="75"/>
      <c r="M177" s="75"/>
      <c r="N177" s="75"/>
      <c r="O177" s="75"/>
      <c r="Q177" s="77"/>
      <c r="R177" s="77"/>
      <c r="S177" s="23"/>
      <c r="W177" s="22"/>
      <c r="Z177" s="22"/>
      <c r="AE177" s="22"/>
      <c r="AG177" s="22"/>
      <c r="AH177" s="22"/>
      <c r="AO177" s="22"/>
    </row>
    <row r="178" spans="1:41" ht="12.75" hidden="1" customHeight="1" x14ac:dyDescent="0.2">
      <c r="A178" s="79" t="s">
        <v>171</v>
      </c>
      <c r="B178" s="80">
        <v>90</v>
      </c>
      <c r="C178" s="79" t="s">
        <v>23</v>
      </c>
      <c r="I178" s="75"/>
      <c r="L178" s="56"/>
      <c r="M178" s="75"/>
      <c r="N178" s="75"/>
      <c r="O178" s="75"/>
      <c r="Q178" s="77"/>
      <c r="R178" s="77"/>
      <c r="S178" s="23"/>
      <c r="AF178" s="31"/>
      <c r="AI178" s="31"/>
      <c r="AJ178" s="31"/>
      <c r="AK178" s="31"/>
      <c r="AL178" s="31"/>
      <c r="AM178" s="32"/>
    </row>
    <row r="179" spans="1:41" s="56" customFormat="1" ht="12.75" hidden="1" customHeight="1" x14ac:dyDescent="0.2">
      <c r="A179" s="79" t="s">
        <v>172</v>
      </c>
      <c r="B179" s="80">
        <v>120</v>
      </c>
      <c r="C179" s="79" t="s">
        <v>23</v>
      </c>
      <c r="D179" s="23"/>
      <c r="E179" s="23"/>
      <c r="F179" s="23"/>
      <c r="G179" s="23"/>
      <c r="H179" s="23"/>
      <c r="I179" s="75"/>
      <c r="J179" s="23"/>
      <c r="K179" s="23"/>
      <c r="L179" s="23"/>
      <c r="M179" s="75"/>
      <c r="N179" s="75"/>
      <c r="O179" s="75"/>
      <c r="P179" s="23"/>
      <c r="Q179" s="77"/>
      <c r="R179" s="77"/>
      <c r="S179" s="23"/>
      <c r="T179" s="55"/>
      <c r="U179" s="55"/>
      <c r="V179" s="55"/>
      <c r="AF179" s="70"/>
      <c r="AI179" s="70"/>
      <c r="AJ179" s="70"/>
      <c r="AK179" s="70"/>
      <c r="AL179" s="70"/>
      <c r="AM179" s="71"/>
    </row>
    <row r="180" spans="1:41" ht="12.75" hidden="1" customHeight="1" x14ac:dyDescent="0.2">
      <c r="A180" s="79" t="s">
        <v>173</v>
      </c>
      <c r="B180" s="80">
        <v>120</v>
      </c>
      <c r="C180" s="79" t="s">
        <v>23</v>
      </c>
      <c r="I180" s="75"/>
      <c r="M180" s="75"/>
      <c r="N180" s="75"/>
      <c r="O180" s="75"/>
      <c r="Q180" s="77"/>
      <c r="R180" s="77"/>
      <c r="S180" s="23"/>
      <c r="AF180" s="31"/>
      <c r="AI180" s="31"/>
      <c r="AJ180" s="31"/>
      <c r="AK180" s="31"/>
      <c r="AL180" s="31"/>
      <c r="AM180" s="32"/>
    </row>
    <row r="181" spans="1:41" ht="12.75" hidden="1" customHeight="1" x14ac:dyDescent="0.2">
      <c r="A181" s="79" t="s">
        <v>174</v>
      </c>
      <c r="B181" s="80">
        <v>70</v>
      </c>
      <c r="C181" s="79" t="s">
        <v>108</v>
      </c>
      <c r="I181" s="75"/>
      <c r="M181" s="75"/>
      <c r="N181" s="75"/>
      <c r="O181" s="75"/>
      <c r="Q181" s="77"/>
      <c r="R181" s="77"/>
      <c r="AF181" s="31"/>
      <c r="AI181" s="31"/>
      <c r="AJ181" s="31"/>
      <c r="AK181" s="31"/>
      <c r="AL181" s="31"/>
      <c r="AM181" s="32"/>
    </row>
    <row r="182" spans="1:41" ht="12.75" hidden="1" customHeight="1" x14ac:dyDescent="0.2">
      <c r="A182" s="79" t="s">
        <v>175</v>
      </c>
      <c r="B182" s="80">
        <v>70</v>
      </c>
      <c r="C182" s="79" t="s">
        <v>108</v>
      </c>
      <c r="I182" s="75"/>
      <c r="M182" s="75"/>
      <c r="N182" s="75"/>
      <c r="O182" s="75"/>
      <c r="Q182" s="77"/>
      <c r="R182" s="77"/>
      <c r="AF182" s="31"/>
      <c r="AI182" s="31"/>
      <c r="AJ182" s="31"/>
      <c r="AK182" s="31"/>
      <c r="AL182" s="31"/>
      <c r="AM182" s="32"/>
    </row>
    <row r="183" spans="1:41" ht="12.75" hidden="1" customHeight="1" x14ac:dyDescent="0.2">
      <c r="A183" s="79" t="s">
        <v>176</v>
      </c>
      <c r="B183" s="80">
        <v>70</v>
      </c>
      <c r="C183" s="79" t="s">
        <v>108</v>
      </c>
      <c r="I183" s="75"/>
      <c r="M183" s="75"/>
      <c r="N183" s="75"/>
      <c r="O183" s="75"/>
      <c r="Q183" s="77"/>
      <c r="R183" s="77"/>
      <c r="AF183" s="31"/>
      <c r="AI183" s="31"/>
      <c r="AJ183" s="31"/>
      <c r="AK183" s="31"/>
      <c r="AL183" s="31"/>
      <c r="AM183" s="32"/>
    </row>
    <row r="184" spans="1:41" ht="12.75" hidden="1" customHeight="1" x14ac:dyDescent="0.2">
      <c r="A184" s="79" t="s">
        <v>177</v>
      </c>
      <c r="B184" s="80">
        <v>85</v>
      </c>
      <c r="C184" s="79" t="s">
        <v>108</v>
      </c>
      <c r="I184" s="75"/>
      <c r="M184" s="75"/>
      <c r="N184" s="75"/>
      <c r="O184" s="75"/>
      <c r="Q184" s="77"/>
      <c r="R184" s="77"/>
      <c r="AF184" s="31"/>
      <c r="AI184" s="34"/>
      <c r="AJ184" s="26"/>
      <c r="AK184" s="26"/>
      <c r="AL184" s="26"/>
      <c r="AM184" s="26"/>
    </row>
    <row r="185" spans="1:41" ht="12.75" hidden="1" customHeight="1" x14ac:dyDescent="0.2">
      <c r="A185" s="79" t="s">
        <v>178</v>
      </c>
      <c r="B185" s="80">
        <v>165</v>
      </c>
      <c r="C185" s="79" t="s">
        <v>108</v>
      </c>
      <c r="I185" s="75"/>
      <c r="M185" s="75"/>
      <c r="N185" s="75"/>
      <c r="O185" s="75"/>
      <c r="Q185" s="77"/>
      <c r="R185" s="77"/>
      <c r="Y185" s="22"/>
      <c r="AF185" s="31"/>
      <c r="AI185" s="35"/>
    </row>
    <row r="186" spans="1:41" ht="12.75" hidden="1" customHeight="1" x14ac:dyDescent="0.2">
      <c r="A186" s="79" t="s">
        <v>179</v>
      </c>
      <c r="B186" s="80">
        <v>70</v>
      </c>
      <c r="C186" s="79" t="s">
        <v>108</v>
      </c>
      <c r="I186" s="75"/>
      <c r="M186" s="75"/>
      <c r="N186" s="75"/>
      <c r="O186" s="75"/>
      <c r="Q186" s="77"/>
      <c r="R186" s="77"/>
      <c r="U186" s="43"/>
      <c r="V186" s="43"/>
      <c r="W186" s="22"/>
      <c r="Y186" s="22"/>
      <c r="AF186" s="31"/>
      <c r="AI186" s="36"/>
    </row>
    <row r="187" spans="1:41" ht="12.75" hidden="1" customHeight="1" x14ac:dyDescent="0.2">
      <c r="A187" s="79" t="s">
        <v>180</v>
      </c>
      <c r="B187" s="80">
        <v>70</v>
      </c>
      <c r="C187" s="79" t="s">
        <v>108</v>
      </c>
      <c r="I187" s="75"/>
      <c r="M187" s="75"/>
      <c r="N187" s="75"/>
      <c r="O187" s="75"/>
      <c r="Q187" s="77"/>
      <c r="R187" s="77"/>
      <c r="U187" s="43"/>
      <c r="V187" s="43"/>
      <c r="W187" s="22"/>
      <c r="Y187" s="22"/>
      <c r="AF187" s="31"/>
    </row>
    <row r="188" spans="1:41" ht="12.75" hidden="1" customHeight="1" x14ac:dyDescent="0.2">
      <c r="A188" s="79" t="s">
        <v>181</v>
      </c>
      <c r="B188" s="80">
        <v>70</v>
      </c>
      <c r="C188" s="79" t="s">
        <v>108</v>
      </c>
      <c r="I188" s="75"/>
      <c r="M188" s="75"/>
      <c r="N188" s="75"/>
      <c r="O188" s="75"/>
      <c r="Q188" s="77"/>
      <c r="R188" s="77"/>
      <c r="U188" s="43"/>
      <c r="V188" s="43"/>
      <c r="W188" s="22"/>
      <c r="Y188" s="22"/>
      <c r="AF188" s="31"/>
    </row>
    <row r="189" spans="1:41" ht="12.75" hidden="1" customHeight="1" x14ac:dyDescent="0.2">
      <c r="A189" s="79" t="s">
        <v>182</v>
      </c>
      <c r="B189" s="80">
        <v>85</v>
      </c>
      <c r="C189" s="79" t="s">
        <v>108</v>
      </c>
      <c r="I189" s="75"/>
      <c r="M189" s="75"/>
      <c r="N189" s="75"/>
      <c r="O189" s="75"/>
      <c r="Q189" s="77"/>
      <c r="R189" s="77"/>
      <c r="U189" s="43"/>
      <c r="V189" s="43"/>
      <c r="W189" s="22"/>
      <c r="AF189" s="31"/>
    </row>
    <row r="190" spans="1:41" ht="12.75" hidden="1" customHeight="1" x14ac:dyDescent="0.2">
      <c r="A190" s="79" t="s">
        <v>183</v>
      </c>
      <c r="B190" s="80">
        <v>165</v>
      </c>
      <c r="C190" s="79" t="s">
        <v>108</v>
      </c>
      <c r="I190" s="75"/>
      <c r="M190" s="75"/>
      <c r="N190" s="75"/>
      <c r="O190" s="75"/>
      <c r="Q190" s="77"/>
      <c r="R190" s="77"/>
    </row>
    <row r="191" spans="1:41" ht="12.75" hidden="1" customHeight="1" x14ac:dyDescent="0.2">
      <c r="A191" s="79" t="s">
        <v>184</v>
      </c>
      <c r="B191" s="80">
        <v>70</v>
      </c>
      <c r="C191" s="79" t="s">
        <v>108</v>
      </c>
      <c r="I191" s="75"/>
      <c r="M191" s="75"/>
      <c r="N191" s="75"/>
      <c r="O191" s="75"/>
      <c r="Q191" s="77"/>
      <c r="R191" s="77"/>
      <c r="AF191" s="37"/>
    </row>
    <row r="192" spans="1:41" ht="12.75" hidden="1" customHeight="1" x14ac:dyDescent="0.2">
      <c r="A192" s="79" t="s">
        <v>185</v>
      </c>
      <c r="B192" s="80">
        <v>70</v>
      </c>
      <c r="C192" s="79" t="s">
        <v>108</v>
      </c>
      <c r="I192" s="75"/>
      <c r="M192" s="75"/>
      <c r="N192" s="75"/>
      <c r="O192" s="75"/>
      <c r="Q192" s="77"/>
      <c r="R192" s="77"/>
      <c r="AF192" s="37"/>
    </row>
    <row r="193" spans="1:35" ht="12.75" hidden="1" customHeight="1" x14ac:dyDescent="0.2">
      <c r="A193" s="79" t="s">
        <v>186</v>
      </c>
      <c r="B193" s="80">
        <v>70</v>
      </c>
      <c r="C193" s="79" t="s">
        <v>108</v>
      </c>
      <c r="I193" s="75"/>
      <c r="M193" s="75"/>
      <c r="N193" s="75"/>
      <c r="O193" s="75"/>
      <c r="Q193" s="77"/>
      <c r="R193" s="77"/>
      <c r="AF193" s="37"/>
    </row>
    <row r="194" spans="1:35" ht="12.75" hidden="1" customHeight="1" x14ac:dyDescent="0.2">
      <c r="A194" s="79" t="s">
        <v>187</v>
      </c>
      <c r="B194" s="80">
        <v>70</v>
      </c>
      <c r="C194" s="79" t="s">
        <v>108</v>
      </c>
      <c r="I194" s="75"/>
      <c r="M194" s="75"/>
      <c r="N194" s="75"/>
      <c r="O194" s="75"/>
      <c r="Q194" s="77"/>
      <c r="R194" s="77"/>
      <c r="AF194" s="37"/>
    </row>
    <row r="195" spans="1:35" ht="12.75" hidden="1" customHeight="1" x14ac:dyDescent="0.2">
      <c r="A195" s="79" t="s">
        <v>188</v>
      </c>
      <c r="B195" s="80">
        <v>70</v>
      </c>
      <c r="C195" s="79" t="s">
        <v>108</v>
      </c>
      <c r="I195" s="75"/>
      <c r="M195" s="75"/>
      <c r="N195" s="75"/>
      <c r="O195" s="75"/>
      <c r="Q195" s="77"/>
      <c r="R195" s="77"/>
      <c r="AF195" s="37"/>
    </row>
    <row r="196" spans="1:35" ht="12.75" hidden="1" customHeight="1" x14ac:dyDescent="0.2">
      <c r="A196" s="79" t="s">
        <v>189</v>
      </c>
      <c r="B196" s="80">
        <v>70</v>
      </c>
      <c r="C196" s="79" t="s">
        <v>108</v>
      </c>
      <c r="I196" s="75"/>
      <c r="M196" s="75"/>
      <c r="N196" s="75"/>
      <c r="O196" s="75"/>
      <c r="Q196" s="77"/>
      <c r="R196" s="77"/>
      <c r="AF196" s="37"/>
    </row>
    <row r="197" spans="1:35" ht="12.75" hidden="1" customHeight="1" x14ac:dyDescent="0.2">
      <c r="A197" s="79" t="s">
        <v>213</v>
      </c>
      <c r="B197" s="79">
        <v>35</v>
      </c>
      <c r="C197" s="79" t="s">
        <v>108</v>
      </c>
      <c r="I197" s="75"/>
      <c r="M197" s="75"/>
      <c r="N197" s="75"/>
      <c r="O197" s="75"/>
      <c r="Q197" s="77"/>
      <c r="R197" s="77"/>
      <c r="AF197" s="37"/>
    </row>
    <row r="198" spans="1:35" ht="14.25" hidden="1" customHeight="1" x14ac:dyDescent="0.2">
      <c r="A198" s="79" t="s">
        <v>214</v>
      </c>
      <c r="B198" s="79">
        <v>35</v>
      </c>
      <c r="C198" s="79" t="s">
        <v>108</v>
      </c>
      <c r="I198" s="75"/>
      <c r="M198" s="75"/>
      <c r="N198" s="75"/>
      <c r="O198" s="75"/>
      <c r="Q198" s="77"/>
      <c r="R198" s="77"/>
    </row>
    <row r="199" spans="1:35" ht="14.25" hidden="1" customHeight="1" x14ac:dyDescent="0.2">
      <c r="A199" s="79" t="s">
        <v>215</v>
      </c>
      <c r="B199" s="79">
        <v>80</v>
      </c>
      <c r="C199" s="79" t="s">
        <v>108</v>
      </c>
      <c r="I199" s="75"/>
      <c r="M199" s="75"/>
      <c r="N199" s="75"/>
      <c r="O199" s="75"/>
      <c r="Q199" s="77"/>
      <c r="R199" s="77"/>
    </row>
    <row r="200" spans="1:35" ht="12.75" hidden="1" customHeight="1" x14ac:dyDescent="0.2">
      <c r="A200" s="79" t="s">
        <v>216</v>
      </c>
      <c r="B200" s="79">
        <v>80</v>
      </c>
      <c r="C200" s="79" t="s">
        <v>108</v>
      </c>
      <c r="I200" s="75"/>
      <c r="M200" s="75"/>
      <c r="N200" s="75"/>
      <c r="O200" s="75"/>
      <c r="Q200" s="77"/>
      <c r="R200" s="77"/>
      <c r="AF200" s="37"/>
    </row>
    <row r="201" spans="1:35" ht="12.75" hidden="1" customHeight="1" x14ac:dyDescent="0.2">
      <c r="A201" s="79" t="s">
        <v>217</v>
      </c>
      <c r="B201" s="79">
        <v>35</v>
      </c>
      <c r="C201" s="79" t="s">
        <v>108</v>
      </c>
      <c r="I201" s="75"/>
      <c r="M201" s="75"/>
      <c r="N201" s="75"/>
      <c r="O201" s="75"/>
      <c r="Q201" s="77"/>
      <c r="R201" s="77"/>
      <c r="AF201" s="37"/>
    </row>
    <row r="202" spans="1:35" ht="12.75" hidden="1" customHeight="1" x14ac:dyDescent="0.2">
      <c r="A202" s="79" t="s">
        <v>218</v>
      </c>
      <c r="B202" s="79">
        <v>80</v>
      </c>
      <c r="C202" s="79" t="s">
        <v>108</v>
      </c>
      <c r="I202" s="75"/>
      <c r="M202" s="75"/>
      <c r="N202" s="75"/>
      <c r="O202" s="75"/>
      <c r="Q202" s="77"/>
      <c r="R202" s="77"/>
    </row>
    <row r="203" spans="1:35" ht="12.75" hidden="1" customHeight="1" x14ac:dyDescent="0.2">
      <c r="A203" s="79" t="s">
        <v>219</v>
      </c>
      <c r="B203" s="79">
        <v>80</v>
      </c>
      <c r="C203" s="79" t="s">
        <v>108</v>
      </c>
      <c r="I203" s="75"/>
      <c r="M203" s="75"/>
      <c r="N203" s="75"/>
      <c r="O203" s="75"/>
      <c r="Q203" s="77"/>
      <c r="R203" s="77"/>
    </row>
    <row r="204" spans="1:35" ht="12.75" hidden="1" customHeight="1" x14ac:dyDescent="0.2">
      <c r="A204" s="79" t="s">
        <v>220</v>
      </c>
      <c r="B204" s="79">
        <v>80</v>
      </c>
      <c r="C204" s="79" t="s">
        <v>108</v>
      </c>
      <c r="I204" s="75"/>
      <c r="M204" s="75"/>
      <c r="N204" s="75"/>
      <c r="O204" s="75"/>
      <c r="Q204" s="77"/>
      <c r="R204" s="77"/>
    </row>
    <row r="205" spans="1:35" ht="12.75" hidden="1" customHeight="1" x14ac:dyDescent="0.2">
      <c r="A205" s="79" t="s">
        <v>221</v>
      </c>
      <c r="B205" s="79">
        <v>80</v>
      </c>
      <c r="C205" s="79" t="s">
        <v>108</v>
      </c>
      <c r="I205" s="75"/>
      <c r="M205" s="75"/>
      <c r="N205" s="75"/>
      <c r="O205" s="75"/>
      <c r="Q205" s="77"/>
      <c r="R205" s="77"/>
    </row>
    <row r="206" spans="1:35" ht="12.75" hidden="1" customHeight="1" x14ac:dyDescent="0.2">
      <c r="A206" s="79" t="s">
        <v>222</v>
      </c>
      <c r="B206" s="79">
        <v>80</v>
      </c>
      <c r="C206" s="79" t="s">
        <v>108</v>
      </c>
      <c r="I206" s="75"/>
      <c r="M206" s="75"/>
      <c r="N206" s="75"/>
      <c r="O206" s="75"/>
      <c r="Q206" s="77"/>
      <c r="R206" s="77"/>
    </row>
    <row r="207" spans="1:35" ht="12.75" hidden="1" customHeight="1" x14ac:dyDescent="0.2">
      <c r="A207" s="79" t="s">
        <v>223</v>
      </c>
      <c r="B207" s="79">
        <v>120</v>
      </c>
      <c r="C207" s="79" t="s">
        <v>108</v>
      </c>
      <c r="I207" s="75"/>
      <c r="M207" s="75"/>
      <c r="N207" s="75"/>
      <c r="O207" s="75"/>
      <c r="Q207" s="77"/>
      <c r="R207" s="77"/>
    </row>
    <row r="208" spans="1:35" ht="12.75" hidden="1" customHeight="1" x14ac:dyDescent="0.2">
      <c r="A208" s="79" t="s">
        <v>224</v>
      </c>
      <c r="B208" s="79">
        <v>120</v>
      </c>
      <c r="C208" s="79" t="s">
        <v>108</v>
      </c>
      <c r="I208" s="75"/>
      <c r="M208" s="75"/>
      <c r="N208" s="75"/>
      <c r="O208" s="75"/>
      <c r="Q208" s="77"/>
      <c r="R208" s="77"/>
      <c r="AF208" s="22"/>
      <c r="AI208" s="22"/>
    </row>
    <row r="209" spans="1:35" ht="12.75" hidden="1" customHeight="1" x14ac:dyDescent="0.2">
      <c r="A209" s="79" t="s">
        <v>225</v>
      </c>
      <c r="B209" s="79">
        <v>140</v>
      </c>
      <c r="C209" s="79" t="s">
        <v>108</v>
      </c>
      <c r="I209" s="75"/>
      <c r="M209" s="75"/>
      <c r="N209" s="75"/>
      <c r="O209" s="75"/>
      <c r="Q209" s="77"/>
      <c r="R209" s="77"/>
      <c r="AF209" s="22"/>
      <c r="AI209" s="22"/>
    </row>
    <row r="210" spans="1:35" ht="12.75" hidden="1" customHeight="1" x14ac:dyDescent="0.2">
      <c r="A210" s="79" t="s">
        <v>226</v>
      </c>
      <c r="B210" s="79">
        <v>140</v>
      </c>
      <c r="C210" s="79" t="s">
        <v>108</v>
      </c>
      <c r="I210" s="75"/>
      <c r="M210" s="75"/>
      <c r="N210" s="75"/>
      <c r="O210" s="75"/>
      <c r="Q210" s="77"/>
      <c r="R210" s="77"/>
    </row>
    <row r="211" spans="1:35" ht="12.75" hidden="1" customHeight="1" x14ac:dyDescent="0.2">
      <c r="A211" s="79" t="s">
        <v>227</v>
      </c>
      <c r="B211" s="79">
        <v>35</v>
      </c>
      <c r="C211" s="79" t="s">
        <v>108</v>
      </c>
      <c r="I211" s="75"/>
      <c r="M211" s="75"/>
      <c r="N211" s="75"/>
      <c r="O211" s="75"/>
      <c r="Q211" s="77"/>
      <c r="R211" s="77"/>
    </row>
    <row r="212" spans="1:35" ht="12.75" hidden="1" customHeight="1" x14ac:dyDescent="0.2">
      <c r="A212" s="79" t="s">
        <v>228</v>
      </c>
      <c r="B212" s="79">
        <v>80</v>
      </c>
      <c r="C212" s="79" t="s">
        <v>108</v>
      </c>
      <c r="I212" s="75"/>
      <c r="M212" s="75"/>
      <c r="N212" s="75"/>
      <c r="O212" s="75"/>
      <c r="Q212" s="77"/>
      <c r="R212" s="77"/>
    </row>
    <row r="213" spans="1:35" ht="12.75" hidden="1" customHeight="1" x14ac:dyDescent="0.2">
      <c r="A213" s="79" t="s">
        <v>229</v>
      </c>
      <c r="B213" s="79">
        <v>80</v>
      </c>
      <c r="C213" s="79" t="s">
        <v>108</v>
      </c>
      <c r="I213" s="75"/>
      <c r="M213" s="75"/>
      <c r="N213" s="75"/>
      <c r="O213" s="75"/>
      <c r="Q213" s="77"/>
      <c r="R213" s="77"/>
    </row>
    <row r="214" spans="1:35" ht="12.75" hidden="1" customHeight="1" x14ac:dyDescent="0.2">
      <c r="A214" s="79" t="s">
        <v>230</v>
      </c>
      <c r="B214" s="79">
        <v>80</v>
      </c>
      <c r="C214" s="79" t="s">
        <v>108</v>
      </c>
      <c r="I214" s="75"/>
      <c r="M214" s="75"/>
      <c r="N214" s="75"/>
      <c r="O214" s="75"/>
      <c r="Q214" s="77"/>
      <c r="R214" s="77"/>
    </row>
    <row r="215" spans="1:35" ht="12.75" hidden="1" customHeight="1" x14ac:dyDescent="0.2">
      <c r="A215" s="79" t="s">
        <v>231</v>
      </c>
      <c r="B215" s="79">
        <v>120</v>
      </c>
      <c r="C215" s="79" t="s">
        <v>108</v>
      </c>
      <c r="I215" s="75"/>
      <c r="M215" s="75"/>
      <c r="N215" s="75"/>
      <c r="O215" s="75"/>
      <c r="Q215" s="77"/>
      <c r="R215" s="77"/>
    </row>
    <row r="216" spans="1:35" ht="12.75" hidden="1" customHeight="1" x14ac:dyDescent="0.2">
      <c r="A216" s="79" t="s">
        <v>232</v>
      </c>
      <c r="B216" s="79">
        <v>120</v>
      </c>
      <c r="C216" s="79" t="s">
        <v>108</v>
      </c>
      <c r="I216" s="75"/>
      <c r="M216" s="75"/>
      <c r="N216" s="75"/>
      <c r="O216" s="75"/>
      <c r="Q216" s="77"/>
      <c r="R216" s="77"/>
    </row>
    <row r="217" spans="1:35" ht="12.75" hidden="1" customHeight="1" x14ac:dyDescent="0.2">
      <c r="A217" s="79" t="s">
        <v>253</v>
      </c>
      <c r="B217" s="79">
        <v>0.12</v>
      </c>
      <c r="C217" s="79" t="s">
        <v>30</v>
      </c>
      <c r="I217" s="75"/>
      <c r="M217" s="75"/>
      <c r="N217" s="75"/>
      <c r="O217" s="75"/>
      <c r="Q217" s="77"/>
      <c r="R217" s="77"/>
    </row>
    <row r="218" spans="1:35" ht="12.75" hidden="1" customHeight="1" x14ac:dyDescent="0.2">
      <c r="A218" s="79" t="s">
        <v>254</v>
      </c>
      <c r="B218" s="79">
        <v>0.12</v>
      </c>
      <c r="C218" s="79" t="s">
        <v>30</v>
      </c>
      <c r="I218" s="75"/>
      <c r="M218" s="75"/>
      <c r="N218" s="75"/>
      <c r="O218" s="75"/>
      <c r="Q218" s="77"/>
      <c r="R218" s="77"/>
    </row>
    <row r="219" spans="1:35" ht="12.75" hidden="1" customHeight="1" x14ac:dyDescent="0.2">
      <c r="A219" s="79" t="s">
        <v>255</v>
      </c>
      <c r="B219" s="79">
        <v>0.12</v>
      </c>
      <c r="C219" s="79" t="s">
        <v>30</v>
      </c>
      <c r="I219" s="75"/>
      <c r="M219" s="75"/>
      <c r="N219" s="75"/>
      <c r="O219" s="75"/>
      <c r="Q219" s="77"/>
      <c r="R219" s="77"/>
    </row>
    <row r="220" spans="1:35" ht="12.75" hidden="1" customHeight="1" x14ac:dyDescent="0.2">
      <c r="A220" s="79" t="s">
        <v>256</v>
      </c>
      <c r="B220" s="79">
        <v>0.12</v>
      </c>
      <c r="C220" s="79" t="s">
        <v>30</v>
      </c>
      <c r="I220" s="75"/>
      <c r="M220" s="75"/>
      <c r="N220" s="75"/>
      <c r="O220" s="75"/>
      <c r="Q220" s="77"/>
      <c r="R220" s="77"/>
    </row>
    <row r="221" spans="1:35" ht="12.75" hidden="1" customHeight="1" x14ac:dyDescent="0.2">
      <c r="A221" s="79" t="s">
        <v>257</v>
      </c>
      <c r="B221" s="79">
        <v>0.12</v>
      </c>
      <c r="C221" s="79" t="s">
        <v>30</v>
      </c>
      <c r="I221" s="75"/>
      <c r="M221" s="75"/>
      <c r="N221" s="75"/>
      <c r="O221" s="75"/>
      <c r="Q221" s="77"/>
      <c r="R221" s="77"/>
    </row>
    <row r="222" spans="1:35" ht="12.75" hidden="1" customHeight="1" x14ac:dyDescent="0.2">
      <c r="A222" s="79" t="s">
        <v>258</v>
      </c>
      <c r="B222" s="79">
        <v>0.12</v>
      </c>
      <c r="C222" s="79" t="s">
        <v>30</v>
      </c>
      <c r="I222" s="75"/>
      <c r="M222" s="75"/>
      <c r="N222" s="75"/>
      <c r="O222" s="75"/>
      <c r="Q222" s="77"/>
      <c r="R222" s="77"/>
    </row>
    <row r="223" spans="1:35" ht="12.75" hidden="1" customHeight="1" x14ac:dyDescent="0.2">
      <c r="A223" s="79" t="s">
        <v>259</v>
      </c>
      <c r="B223" s="79">
        <v>0.12</v>
      </c>
      <c r="C223" s="79" t="s">
        <v>30</v>
      </c>
      <c r="I223" s="75"/>
      <c r="M223" s="75"/>
      <c r="N223" s="75"/>
      <c r="O223" s="75"/>
      <c r="Q223" s="77"/>
      <c r="R223" s="77"/>
    </row>
    <row r="224" spans="1:35" ht="12.75" hidden="1" customHeight="1" x14ac:dyDescent="0.2">
      <c r="A224" s="79" t="s">
        <v>260</v>
      </c>
      <c r="B224" s="79">
        <v>0.12</v>
      </c>
      <c r="C224" s="79" t="s">
        <v>30</v>
      </c>
      <c r="I224" s="75"/>
      <c r="M224" s="75"/>
      <c r="N224" s="75"/>
      <c r="O224" s="75"/>
      <c r="Q224" s="77"/>
      <c r="R224" s="77"/>
    </row>
    <row r="225" spans="1:18" ht="12.75" hidden="1" customHeight="1" x14ac:dyDescent="0.2">
      <c r="A225" s="79" t="s">
        <v>261</v>
      </c>
      <c r="B225" s="79">
        <v>0.12</v>
      </c>
      <c r="C225" s="79" t="s">
        <v>30</v>
      </c>
      <c r="I225" s="75"/>
      <c r="M225" s="75"/>
      <c r="N225" s="75"/>
      <c r="O225" s="75"/>
      <c r="Q225" s="77"/>
      <c r="R225" s="77"/>
    </row>
    <row r="226" spans="1:18" ht="12.75" hidden="1" customHeight="1" x14ac:dyDescent="0.2">
      <c r="A226" s="79" t="s">
        <v>262</v>
      </c>
      <c r="B226" s="79">
        <v>0.12</v>
      </c>
      <c r="C226" s="79" t="s">
        <v>30</v>
      </c>
      <c r="I226" s="75"/>
      <c r="M226" s="75"/>
      <c r="N226" s="75"/>
      <c r="O226" s="75"/>
      <c r="Q226" s="77"/>
      <c r="R226" s="77"/>
    </row>
    <row r="227" spans="1:18" ht="12.75" hidden="1" customHeight="1" x14ac:dyDescent="0.2">
      <c r="A227" s="79" t="s">
        <v>263</v>
      </c>
      <c r="B227" s="79">
        <v>0.12</v>
      </c>
      <c r="C227" s="79" t="s">
        <v>30</v>
      </c>
      <c r="I227" s="75"/>
      <c r="M227" s="75"/>
      <c r="N227" s="75"/>
      <c r="O227" s="75"/>
      <c r="Q227" s="77"/>
      <c r="R227" s="77"/>
    </row>
    <row r="228" spans="1:18" ht="12.75" hidden="1" customHeight="1" x14ac:dyDescent="0.2">
      <c r="A228" s="79" t="s">
        <v>264</v>
      </c>
      <c r="B228" s="79">
        <v>0.12</v>
      </c>
      <c r="C228" s="79" t="s">
        <v>30</v>
      </c>
      <c r="I228" s="75"/>
      <c r="L228" s="56"/>
      <c r="M228" s="75"/>
      <c r="N228" s="75"/>
      <c r="O228" s="75"/>
      <c r="Q228" s="77"/>
      <c r="R228" s="77"/>
    </row>
    <row r="229" spans="1:18" ht="12.75" hidden="1" customHeight="1" x14ac:dyDescent="0.2">
      <c r="A229" s="79" t="s">
        <v>265</v>
      </c>
      <c r="B229" s="79">
        <v>0.12</v>
      </c>
      <c r="C229" s="79" t="s">
        <v>30</v>
      </c>
      <c r="I229" s="75"/>
      <c r="M229" s="75"/>
      <c r="N229" s="75"/>
      <c r="O229" s="75"/>
      <c r="Q229" s="77"/>
      <c r="R229" s="77"/>
    </row>
    <row r="230" spans="1:18" ht="12.75" hidden="1" customHeight="1" x14ac:dyDescent="0.2">
      <c r="A230" s="79" t="s">
        <v>266</v>
      </c>
      <c r="B230" s="79">
        <v>0.12</v>
      </c>
      <c r="C230" s="79" t="s">
        <v>30</v>
      </c>
      <c r="I230" s="75"/>
      <c r="M230" s="75"/>
      <c r="N230" s="75"/>
      <c r="O230" s="75"/>
      <c r="Q230" s="77"/>
      <c r="R230" s="77"/>
    </row>
    <row r="231" spans="1:18" ht="12.75" hidden="1" customHeight="1" x14ac:dyDescent="0.2">
      <c r="A231" s="79" t="s">
        <v>267</v>
      </c>
      <c r="B231" s="79">
        <v>0.12</v>
      </c>
      <c r="C231" s="79" t="s">
        <v>30</v>
      </c>
      <c r="I231" s="75"/>
      <c r="M231" s="75"/>
      <c r="N231" s="75"/>
      <c r="O231" s="75"/>
      <c r="Q231" s="77"/>
      <c r="R231" s="77"/>
    </row>
    <row r="232" spans="1:18" ht="12.75" hidden="1" customHeight="1" x14ac:dyDescent="0.2">
      <c r="A232" s="79" t="s">
        <v>268</v>
      </c>
      <c r="B232" s="79">
        <v>0.12</v>
      </c>
      <c r="C232" s="79" t="s">
        <v>30</v>
      </c>
      <c r="I232" s="75"/>
      <c r="M232" s="75"/>
      <c r="N232" s="75"/>
      <c r="O232" s="75"/>
      <c r="Q232" s="77"/>
      <c r="R232" s="77"/>
    </row>
    <row r="233" spans="1:18" ht="12.75" hidden="1" customHeight="1" x14ac:dyDescent="0.2">
      <c r="A233" s="79" t="s">
        <v>269</v>
      </c>
      <c r="B233" s="79">
        <v>0.12</v>
      </c>
      <c r="C233" s="79" t="s">
        <v>30</v>
      </c>
      <c r="I233" s="75"/>
      <c r="M233" s="75"/>
      <c r="N233" s="75"/>
      <c r="O233" s="75"/>
      <c r="Q233" s="77"/>
      <c r="R233" s="77"/>
    </row>
    <row r="234" spans="1:18" ht="12.75" hidden="1" customHeight="1" x14ac:dyDescent="0.2">
      <c r="A234" s="79" t="s">
        <v>270</v>
      </c>
      <c r="B234" s="79">
        <v>0.12</v>
      </c>
      <c r="C234" s="79" t="s">
        <v>30</v>
      </c>
      <c r="I234" s="75"/>
      <c r="L234" s="56"/>
      <c r="M234" s="75"/>
      <c r="N234" s="75"/>
      <c r="O234" s="75"/>
      <c r="Q234" s="77"/>
      <c r="R234" s="77"/>
    </row>
    <row r="235" spans="1:18" ht="12.75" hidden="1" customHeight="1" x14ac:dyDescent="0.2">
      <c r="A235" s="79" t="s">
        <v>271</v>
      </c>
      <c r="B235" s="79">
        <v>0.12</v>
      </c>
      <c r="C235" s="79" t="s">
        <v>30</v>
      </c>
      <c r="I235" s="75"/>
      <c r="M235" s="75"/>
      <c r="N235" s="75"/>
      <c r="O235" s="75"/>
      <c r="Q235" s="77"/>
      <c r="R235" s="77"/>
    </row>
    <row r="236" spans="1:18" ht="12.75" hidden="1" customHeight="1" x14ac:dyDescent="0.2">
      <c r="A236" s="79" t="s">
        <v>272</v>
      </c>
      <c r="B236" s="79">
        <v>0.12</v>
      </c>
      <c r="C236" s="79" t="s">
        <v>30</v>
      </c>
      <c r="I236" s="75"/>
      <c r="M236" s="75"/>
      <c r="N236" s="75"/>
      <c r="O236" s="75"/>
      <c r="Q236" s="77"/>
      <c r="R236" s="77"/>
    </row>
    <row r="237" spans="1:18" ht="12.75" hidden="1" customHeight="1" x14ac:dyDescent="0.2">
      <c r="A237" s="79" t="s">
        <v>273</v>
      </c>
      <c r="B237" s="79">
        <v>0.12</v>
      </c>
      <c r="C237" s="79" t="s">
        <v>30</v>
      </c>
      <c r="I237" s="75"/>
      <c r="M237" s="75"/>
      <c r="N237" s="75"/>
      <c r="O237" s="75"/>
      <c r="Q237" s="77"/>
      <c r="R237" s="77"/>
    </row>
    <row r="238" spans="1:18" ht="12.75" hidden="1" customHeight="1" x14ac:dyDescent="0.2">
      <c r="A238" s="79" t="s">
        <v>274</v>
      </c>
      <c r="B238" s="79">
        <v>0.12</v>
      </c>
      <c r="C238" s="79" t="s">
        <v>30</v>
      </c>
      <c r="I238" s="75"/>
      <c r="M238" s="75"/>
      <c r="N238" s="75"/>
      <c r="O238" s="75"/>
      <c r="Q238" s="77"/>
      <c r="R238" s="77"/>
    </row>
    <row r="239" spans="1:18" ht="12.75" hidden="1" customHeight="1" x14ac:dyDescent="0.2">
      <c r="A239" s="79" t="s">
        <v>275</v>
      </c>
      <c r="B239" s="79">
        <v>0.12</v>
      </c>
      <c r="C239" s="79" t="s">
        <v>30</v>
      </c>
      <c r="I239" s="75"/>
      <c r="M239" s="75"/>
      <c r="N239" s="75"/>
      <c r="O239" s="75"/>
      <c r="Q239" s="77"/>
      <c r="R239" s="77"/>
    </row>
    <row r="240" spans="1:18" ht="12.75" hidden="1" customHeight="1" x14ac:dyDescent="0.2">
      <c r="A240" s="79" t="s">
        <v>276</v>
      </c>
      <c r="B240" s="79">
        <v>0.12</v>
      </c>
      <c r="C240" s="79" t="s">
        <v>30</v>
      </c>
      <c r="I240" s="75"/>
      <c r="M240" s="75"/>
      <c r="N240" s="75"/>
      <c r="O240" s="75"/>
      <c r="Q240" s="77"/>
      <c r="R240" s="77"/>
    </row>
    <row r="241" spans="1:18" ht="12.75" hidden="1" customHeight="1" x14ac:dyDescent="0.2">
      <c r="A241" s="79" t="s">
        <v>394</v>
      </c>
      <c r="B241" s="79">
        <v>90</v>
      </c>
      <c r="C241" s="79" t="s">
        <v>277</v>
      </c>
      <c r="D241" s="23">
        <v>1</v>
      </c>
      <c r="E241" s="23">
        <v>2</v>
      </c>
      <c r="F241" s="76">
        <v>50</v>
      </c>
      <c r="G241" s="23">
        <v>1000</v>
      </c>
      <c r="I241" s="75"/>
      <c r="M241" s="75"/>
      <c r="N241" s="75"/>
      <c r="Q241" s="77"/>
      <c r="R241" s="77"/>
    </row>
    <row r="242" spans="1:18" ht="12.75" hidden="1" customHeight="1" x14ac:dyDescent="0.2">
      <c r="A242" s="79" t="s">
        <v>395</v>
      </c>
      <c r="B242" s="79">
        <v>105</v>
      </c>
      <c r="C242" s="79" t="s">
        <v>277</v>
      </c>
      <c r="D242" s="23">
        <v>51</v>
      </c>
      <c r="E242" s="23">
        <v>102</v>
      </c>
      <c r="F242" s="76">
        <v>90</v>
      </c>
      <c r="G242" s="23">
        <v>1000</v>
      </c>
      <c r="I242" s="75"/>
      <c r="M242" s="75"/>
      <c r="N242" s="75"/>
      <c r="Q242" s="77"/>
      <c r="R242" s="77"/>
    </row>
    <row r="243" spans="1:18" ht="12.75" hidden="1" customHeight="1" x14ac:dyDescent="0.2">
      <c r="A243" s="79" t="s">
        <v>396</v>
      </c>
      <c r="B243" s="79">
        <v>105</v>
      </c>
      <c r="C243" s="79" t="s">
        <v>277</v>
      </c>
      <c r="D243" s="23">
        <v>91</v>
      </c>
      <c r="E243" s="23">
        <v>182</v>
      </c>
      <c r="F243" s="76">
        <v>150</v>
      </c>
      <c r="G243" s="23">
        <v>1000</v>
      </c>
      <c r="I243" s="75"/>
      <c r="M243" s="75"/>
      <c r="N243" s="75"/>
      <c r="Q243" s="77"/>
      <c r="R243" s="77"/>
    </row>
    <row r="244" spans="1:18" ht="12.75" hidden="1" customHeight="1" x14ac:dyDescent="0.2">
      <c r="A244" s="79" t="s">
        <v>397</v>
      </c>
      <c r="B244" s="79">
        <v>190</v>
      </c>
      <c r="C244" s="79" t="s">
        <v>277</v>
      </c>
      <c r="D244" s="23">
        <v>151</v>
      </c>
      <c r="E244" s="23">
        <v>302</v>
      </c>
      <c r="F244" s="76">
        <v>500</v>
      </c>
      <c r="G244" s="23">
        <v>1000</v>
      </c>
      <c r="I244" s="75"/>
      <c r="M244" s="75"/>
      <c r="N244" s="75"/>
      <c r="Q244" s="77"/>
      <c r="R244" s="77"/>
    </row>
    <row r="245" spans="1:18" ht="14.25" hidden="1" customHeight="1" x14ac:dyDescent="0.2">
      <c r="A245" s="79" t="s">
        <v>398</v>
      </c>
      <c r="B245" s="79">
        <v>90</v>
      </c>
      <c r="C245" s="79" t="s">
        <v>277</v>
      </c>
      <c r="D245" s="23">
        <v>1</v>
      </c>
      <c r="E245" s="23">
        <v>2</v>
      </c>
      <c r="F245" s="76">
        <v>50</v>
      </c>
      <c r="G245" s="23">
        <v>1000</v>
      </c>
      <c r="I245" s="75"/>
      <c r="M245" s="75"/>
      <c r="N245" s="75"/>
      <c r="Q245" s="77"/>
      <c r="R245" s="77"/>
    </row>
    <row r="246" spans="1:18" ht="14.25" hidden="1" customHeight="1" x14ac:dyDescent="0.2">
      <c r="A246" s="79" t="s">
        <v>399</v>
      </c>
      <c r="B246" s="79">
        <v>105</v>
      </c>
      <c r="C246" s="79" t="s">
        <v>277</v>
      </c>
      <c r="D246" s="23">
        <v>51</v>
      </c>
      <c r="E246" s="23">
        <v>102</v>
      </c>
      <c r="F246" s="76">
        <v>90</v>
      </c>
      <c r="G246" s="23">
        <v>1000</v>
      </c>
      <c r="I246" s="75"/>
      <c r="M246" s="75"/>
      <c r="N246" s="75"/>
      <c r="Q246" s="77"/>
      <c r="R246" s="77"/>
    </row>
    <row r="247" spans="1:18" ht="14.25" hidden="1" customHeight="1" x14ac:dyDescent="0.2">
      <c r="A247" s="79" t="s">
        <v>400</v>
      </c>
      <c r="B247" s="79">
        <v>105</v>
      </c>
      <c r="C247" s="79" t="s">
        <v>277</v>
      </c>
      <c r="D247" s="23">
        <v>91</v>
      </c>
      <c r="E247" s="23">
        <v>182</v>
      </c>
      <c r="F247" s="76">
        <v>150</v>
      </c>
      <c r="G247" s="23">
        <v>1000</v>
      </c>
      <c r="I247" s="75"/>
      <c r="M247" s="75"/>
      <c r="N247" s="75"/>
      <c r="Q247" s="77"/>
      <c r="R247" s="77"/>
    </row>
    <row r="248" spans="1:18" ht="14.25" hidden="1" customHeight="1" x14ac:dyDescent="0.2">
      <c r="A248" s="79" t="s">
        <v>401</v>
      </c>
      <c r="B248" s="79">
        <v>190</v>
      </c>
      <c r="C248" s="79" t="s">
        <v>277</v>
      </c>
      <c r="D248" s="23">
        <v>151</v>
      </c>
      <c r="E248" s="23">
        <v>302</v>
      </c>
      <c r="F248" s="76">
        <v>500</v>
      </c>
      <c r="G248" s="23">
        <v>1000</v>
      </c>
      <c r="I248" s="75"/>
      <c r="M248" s="75"/>
      <c r="N248" s="75"/>
      <c r="Q248" s="77"/>
      <c r="R248" s="77"/>
    </row>
    <row r="249" spans="1:18" ht="14.25" hidden="1" customHeight="1" x14ac:dyDescent="0.2">
      <c r="A249" s="79" t="s">
        <v>379</v>
      </c>
      <c r="B249" s="79">
        <v>7.5</v>
      </c>
      <c r="C249" s="79" t="s">
        <v>23</v>
      </c>
      <c r="D249" s="23">
        <v>1</v>
      </c>
      <c r="E249" s="23">
        <v>2</v>
      </c>
      <c r="F249" s="23">
        <v>10000</v>
      </c>
      <c r="G249" s="23">
        <v>10000</v>
      </c>
      <c r="I249" s="75"/>
      <c r="M249" s="75"/>
      <c r="N249" s="75"/>
      <c r="Q249" s="77"/>
      <c r="R249" s="77"/>
    </row>
    <row r="250" spans="1:18" ht="14.25" hidden="1" customHeight="1" x14ac:dyDescent="0.2">
      <c r="A250" s="79" t="s">
        <v>380</v>
      </c>
      <c r="B250" s="79">
        <v>7.5</v>
      </c>
      <c r="C250" s="79" t="s">
        <v>23</v>
      </c>
      <c r="D250" s="23">
        <v>1</v>
      </c>
      <c r="E250" s="23">
        <v>2</v>
      </c>
      <c r="F250" s="76">
        <v>10000</v>
      </c>
      <c r="G250" s="23">
        <v>10000</v>
      </c>
      <c r="I250" s="75"/>
      <c r="Q250" s="77"/>
      <c r="R250" s="77"/>
    </row>
    <row r="251" spans="1:18" ht="14.25" hidden="1" customHeight="1" x14ac:dyDescent="0.2">
      <c r="A251" s="79" t="s">
        <v>381</v>
      </c>
      <c r="B251" s="79">
        <v>45</v>
      </c>
      <c r="C251" s="79" t="s">
        <v>23</v>
      </c>
      <c r="D251" s="23">
        <v>1</v>
      </c>
      <c r="E251" s="23">
        <v>2</v>
      </c>
      <c r="F251" s="23">
        <v>200</v>
      </c>
      <c r="G251" s="26">
        <v>400</v>
      </c>
      <c r="I251" s="75"/>
      <c r="Q251" s="77"/>
      <c r="R251" s="77"/>
    </row>
    <row r="252" spans="1:18" ht="14.25" hidden="1" customHeight="1" x14ac:dyDescent="0.2">
      <c r="A252" s="79" t="s">
        <v>382</v>
      </c>
      <c r="B252" s="79">
        <v>7.5</v>
      </c>
      <c r="C252" s="79" t="s">
        <v>23</v>
      </c>
      <c r="D252" s="23">
        <v>1</v>
      </c>
      <c r="E252" s="23">
        <v>2</v>
      </c>
      <c r="F252" s="23">
        <v>10000</v>
      </c>
      <c r="G252" s="23">
        <v>10000</v>
      </c>
      <c r="I252" s="75"/>
      <c r="Q252" s="77"/>
      <c r="R252" s="77"/>
    </row>
    <row r="253" spans="1:18" ht="14.25" hidden="1" customHeight="1" x14ac:dyDescent="0.2">
      <c r="A253" s="79" t="s">
        <v>383</v>
      </c>
      <c r="B253" s="79">
        <v>7.5</v>
      </c>
      <c r="C253" s="79" t="s">
        <v>23</v>
      </c>
      <c r="D253" s="23">
        <v>1</v>
      </c>
      <c r="E253" s="23">
        <v>2</v>
      </c>
      <c r="F253" s="76">
        <v>10000</v>
      </c>
      <c r="G253" s="23">
        <v>10000</v>
      </c>
      <c r="I253" s="75"/>
      <c r="Q253" s="77"/>
      <c r="R253" s="77"/>
    </row>
    <row r="254" spans="1:18" ht="14.25" hidden="1" customHeight="1" x14ac:dyDescent="0.2">
      <c r="A254" s="79" t="s">
        <v>384</v>
      </c>
      <c r="B254" s="79">
        <v>45</v>
      </c>
      <c r="C254" s="79" t="s">
        <v>23</v>
      </c>
      <c r="D254" s="23">
        <v>1</v>
      </c>
      <c r="E254" s="23">
        <v>2</v>
      </c>
      <c r="F254" s="23">
        <v>200</v>
      </c>
      <c r="G254" s="26">
        <v>400</v>
      </c>
      <c r="I254" s="75"/>
      <c r="Q254" s="77"/>
      <c r="R254" s="77"/>
    </row>
    <row r="255" spans="1:18" ht="14.25" hidden="1" customHeight="1" x14ac:dyDescent="0.2">
      <c r="A255" s="79" t="s">
        <v>344</v>
      </c>
      <c r="B255" s="79">
        <v>6.5</v>
      </c>
      <c r="C255" s="79" t="s">
        <v>23</v>
      </c>
      <c r="E255" s="23">
        <v>20</v>
      </c>
      <c r="G255" s="26">
        <v>35</v>
      </c>
      <c r="I255" s="75"/>
      <c r="Q255" s="77"/>
      <c r="R255" s="77"/>
    </row>
    <row r="256" spans="1:18" ht="14.25" hidden="1" customHeight="1" x14ac:dyDescent="0.2">
      <c r="A256" s="79" t="s">
        <v>340</v>
      </c>
      <c r="B256" s="79">
        <v>6.5</v>
      </c>
      <c r="C256" s="79" t="s">
        <v>23</v>
      </c>
      <c r="E256" s="23">
        <v>17</v>
      </c>
      <c r="G256" s="23">
        <v>17</v>
      </c>
      <c r="I256" s="75"/>
      <c r="Q256" s="77"/>
      <c r="R256" s="77"/>
    </row>
    <row r="257" spans="1:18" ht="14.25" hidden="1" customHeight="1" x14ac:dyDescent="0.2">
      <c r="A257" s="79" t="s">
        <v>345</v>
      </c>
      <c r="B257" s="79">
        <v>6.5</v>
      </c>
      <c r="C257" s="79" t="s">
        <v>23</v>
      </c>
      <c r="E257" s="23">
        <v>25</v>
      </c>
      <c r="G257" s="23">
        <v>50</v>
      </c>
      <c r="I257" s="75"/>
      <c r="Q257" s="77"/>
      <c r="R257" s="77"/>
    </row>
    <row r="258" spans="1:18" ht="14.25" hidden="1" customHeight="1" x14ac:dyDescent="0.2">
      <c r="A258" s="79" t="s">
        <v>341</v>
      </c>
      <c r="B258" s="79">
        <v>6.5</v>
      </c>
      <c r="C258" s="79" t="s">
        <v>23</v>
      </c>
      <c r="E258" s="23">
        <v>25</v>
      </c>
      <c r="G258" s="23">
        <v>25</v>
      </c>
      <c r="I258" s="75"/>
      <c r="Q258" s="77"/>
      <c r="R258" s="77"/>
    </row>
    <row r="259" spans="1:18" ht="14.25" hidden="1" customHeight="1" x14ac:dyDescent="0.2">
      <c r="A259" s="79" t="s">
        <v>346</v>
      </c>
      <c r="B259" s="79">
        <v>6.5</v>
      </c>
      <c r="C259" s="79" t="s">
        <v>23</v>
      </c>
      <c r="E259" s="23">
        <v>25</v>
      </c>
      <c r="G259" s="23">
        <v>110</v>
      </c>
      <c r="I259" s="75"/>
      <c r="Q259" s="77"/>
      <c r="R259" s="77"/>
    </row>
    <row r="260" spans="1:18" ht="14.25" hidden="1" customHeight="1" x14ac:dyDescent="0.2">
      <c r="A260" s="79" t="s">
        <v>342</v>
      </c>
      <c r="B260" s="79">
        <v>6.5</v>
      </c>
      <c r="C260" s="79" t="s">
        <v>23</v>
      </c>
      <c r="E260" s="23">
        <v>25</v>
      </c>
      <c r="G260" s="23">
        <v>32</v>
      </c>
      <c r="I260" s="75"/>
      <c r="Q260" s="77"/>
      <c r="R260" s="77"/>
    </row>
    <row r="261" spans="1:18" ht="14.25" hidden="1" customHeight="1" x14ac:dyDescent="0.2">
      <c r="A261" s="79" t="s">
        <v>347</v>
      </c>
      <c r="B261" s="79">
        <v>6.5</v>
      </c>
      <c r="C261" s="79" t="s">
        <v>23</v>
      </c>
      <c r="E261" s="23">
        <v>60</v>
      </c>
      <c r="G261" s="23">
        <v>215</v>
      </c>
      <c r="I261" s="75"/>
      <c r="Q261" s="77"/>
      <c r="R261" s="77"/>
    </row>
    <row r="262" spans="1:18" ht="14.25" hidden="1" customHeight="1" x14ac:dyDescent="0.2">
      <c r="A262" s="79" t="s">
        <v>430</v>
      </c>
      <c r="B262" s="79">
        <v>9.5</v>
      </c>
      <c r="C262" s="79" t="s">
        <v>23</v>
      </c>
      <c r="E262" s="23">
        <v>60</v>
      </c>
      <c r="G262" s="23">
        <v>215</v>
      </c>
      <c r="I262" s="75"/>
      <c r="Q262" s="77"/>
      <c r="R262" s="77"/>
    </row>
    <row r="263" spans="1:18" ht="14.25" hidden="1" customHeight="1" x14ac:dyDescent="0.2">
      <c r="A263" s="79" t="s">
        <v>343</v>
      </c>
      <c r="B263" s="79">
        <v>6.5</v>
      </c>
      <c r="C263" s="79" t="s">
        <v>23</v>
      </c>
      <c r="E263" s="23">
        <v>59</v>
      </c>
      <c r="G263" s="23">
        <v>86</v>
      </c>
      <c r="I263" s="75"/>
      <c r="Q263" s="77"/>
      <c r="R263" s="77"/>
    </row>
    <row r="264" spans="1:18" ht="14.25" hidden="1" customHeight="1" x14ac:dyDescent="0.2">
      <c r="A264" s="79" t="s">
        <v>431</v>
      </c>
      <c r="B264" s="79">
        <v>9.5</v>
      </c>
      <c r="C264" s="79" t="s">
        <v>23</v>
      </c>
      <c r="E264" s="23">
        <v>59</v>
      </c>
      <c r="G264" s="23">
        <v>86</v>
      </c>
      <c r="I264" s="75"/>
      <c r="Q264" s="77"/>
      <c r="R264" s="77"/>
    </row>
    <row r="265" spans="1:18" ht="14.25" hidden="1" customHeight="1" x14ac:dyDescent="0.2">
      <c r="A265" s="79" t="s">
        <v>336</v>
      </c>
      <c r="B265" s="79">
        <v>6.5</v>
      </c>
      <c r="C265" s="79" t="s">
        <v>23</v>
      </c>
      <c r="E265" s="23">
        <v>20</v>
      </c>
      <c r="G265" s="26">
        <v>35</v>
      </c>
      <c r="I265" s="75"/>
      <c r="Q265" s="77"/>
      <c r="R265" s="77"/>
    </row>
    <row r="266" spans="1:18" ht="14.25" hidden="1" customHeight="1" x14ac:dyDescent="0.2">
      <c r="A266" s="79" t="s">
        <v>332</v>
      </c>
      <c r="B266" s="79">
        <v>6.5</v>
      </c>
      <c r="C266" s="79" t="s">
        <v>23</v>
      </c>
      <c r="E266" s="23">
        <v>17</v>
      </c>
      <c r="G266" s="23">
        <v>17</v>
      </c>
      <c r="I266" s="75"/>
      <c r="Q266" s="77"/>
      <c r="R266" s="77"/>
    </row>
    <row r="267" spans="1:18" ht="14.25" hidden="1" customHeight="1" x14ac:dyDescent="0.2">
      <c r="A267" s="79" t="s">
        <v>337</v>
      </c>
      <c r="B267" s="79">
        <v>6.5</v>
      </c>
      <c r="C267" s="79" t="s">
        <v>23</v>
      </c>
      <c r="E267" s="23">
        <v>25</v>
      </c>
      <c r="G267" s="23">
        <v>50</v>
      </c>
      <c r="I267" s="75"/>
      <c r="Q267" s="77"/>
      <c r="R267" s="77"/>
    </row>
    <row r="268" spans="1:18" ht="14.25" hidden="1" customHeight="1" x14ac:dyDescent="0.2">
      <c r="A268" s="79" t="s">
        <v>333</v>
      </c>
      <c r="B268" s="79">
        <v>6.5</v>
      </c>
      <c r="C268" s="79" t="s">
        <v>23</v>
      </c>
      <c r="E268" s="23">
        <v>25</v>
      </c>
      <c r="G268" s="23">
        <v>25</v>
      </c>
      <c r="I268" s="75"/>
      <c r="Q268" s="77"/>
      <c r="R268" s="77"/>
    </row>
    <row r="269" spans="1:18" ht="14.25" hidden="1" customHeight="1" x14ac:dyDescent="0.2">
      <c r="A269" s="79" t="s">
        <v>338</v>
      </c>
      <c r="B269" s="79">
        <v>6.5</v>
      </c>
      <c r="C269" s="79" t="s">
        <v>23</v>
      </c>
      <c r="E269" s="23">
        <v>25</v>
      </c>
      <c r="G269" s="23">
        <v>110</v>
      </c>
      <c r="I269" s="75"/>
      <c r="Q269" s="77"/>
      <c r="R269" s="77"/>
    </row>
    <row r="270" spans="1:18" ht="14.25" hidden="1" customHeight="1" x14ac:dyDescent="0.2">
      <c r="A270" s="79" t="s">
        <v>334</v>
      </c>
      <c r="B270" s="79">
        <v>6.5</v>
      </c>
      <c r="C270" s="79" t="s">
        <v>23</v>
      </c>
      <c r="E270" s="23">
        <v>25</v>
      </c>
      <c r="G270" s="23">
        <v>32</v>
      </c>
      <c r="I270" s="75"/>
      <c r="Q270" s="77"/>
      <c r="R270" s="77"/>
    </row>
    <row r="271" spans="1:18" ht="14.25" hidden="1" customHeight="1" x14ac:dyDescent="0.2">
      <c r="A271" s="79" t="s">
        <v>339</v>
      </c>
      <c r="B271" s="79">
        <v>6.5</v>
      </c>
      <c r="C271" s="79" t="s">
        <v>23</v>
      </c>
      <c r="E271" s="23">
        <v>60</v>
      </c>
      <c r="G271" s="23">
        <v>215</v>
      </c>
      <c r="I271" s="75"/>
      <c r="Q271" s="77"/>
      <c r="R271" s="77"/>
    </row>
    <row r="272" spans="1:18" ht="14.25" hidden="1" customHeight="1" x14ac:dyDescent="0.2">
      <c r="A272" s="79" t="s">
        <v>432</v>
      </c>
      <c r="B272" s="79">
        <v>9.5</v>
      </c>
      <c r="C272" s="79" t="s">
        <v>23</v>
      </c>
      <c r="E272" s="23">
        <v>60</v>
      </c>
      <c r="G272" s="23">
        <v>215</v>
      </c>
      <c r="I272" s="75"/>
      <c r="Q272" s="77"/>
      <c r="R272" s="77"/>
    </row>
    <row r="273" spans="1:18" ht="14.25" hidden="1" customHeight="1" x14ac:dyDescent="0.2">
      <c r="A273" s="79" t="s">
        <v>335</v>
      </c>
      <c r="B273" s="79">
        <v>6.5</v>
      </c>
      <c r="C273" s="79" t="s">
        <v>23</v>
      </c>
      <c r="E273" s="23">
        <v>59</v>
      </c>
      <c r="G273" s="23">
        <v>86</v>
      </c>
      <c r="I273" s="75"/>
      <c r="Q273" s="77"/>
      <c r="R273" s="77"/>
    </row>
    <row r="274" spans="1:18" ht="14.25" hidden="1" customHeight="1" x14ac:dyDescent="0.2">
      <c r="A274" s="79" t="s">
        <v>433</v>
      </c>
      <c r="B274" s="79">
        <v>9.5</v>
      </c>
      <c r="C274" s="79" t="s">
        <v>23</v>
      </c>
      <c r="E274" s="23">
        <v>59</v>
      </c>
      <c r="G274" s="23">
        <v>86</v>
      </c>
      <c r="I274" s="75"/>
      <c r="N274" s="26"/>
      <c r="Q274" s="77"/>
      <c r="R274" s="77"/>
    </row>
    <row r="275" spans="1:18" ht="14.25" hidden="1" customHeight="1" x14ac:dyDescent="0.2">
      <c r="A275" s="79" t="s">
        <v>375</v>
      </c>
      <c r="B275" s="79">
        <v>25</v>
      </c>
      <c r="C275" s="79" t="s">
        <v>23</v>
      </c>
      <c r="I275" s="75"/>
      <c r="N275" s="26"/>
      <c r="Q275" s="77"/>
      <c r="R275" s="77"/>
    </row>
    <row r="276" spans="1:18" ht="14.25" hidden="1" customHeight="1" x14ac:dyDescent="0.2">
      <c r="A276" s="79" t="s">
        <v>314</v>
      </c>
      <c r="B276" s="79">
        <v>20</v>
      </c>
      <c r="C276" s="79" t="s">
        <v>23</v>
      </c>
      <c r="I276" s="75"/>
      <c r="N276" s="26"/>
      <c r="Q276" s="77"/>
      <c r="R276" s="77"/>
    </row>
    <row r="277" spans="1:18" ht="14.25" hidden="1" customHeight="1" x14ac:dyDescent="0.2">
      <c r="A277" s="79" t="s">
        <v>376</v>
      </c>
      <c r="B277" s="79">
        <v>25</v>
      </c>
      <c r="C277" s="79" t="s">
        <v>23</v>
      </c>
      <c r="I277" s="75"/>
      <c r="N277" s="26"/>
      <c r="Q277" s="77"/>
      <c r="R277" s="77"/>
    </row>
    <row r="278" spans="1:18" ht="14.25" hidden="1" customHeight="1" x14ac:dyDescent="0.2">
      <c r="A278" s="79" t="s">
        <v>315</v>
      </c>
      <c r="B278" s="79">
        <v>25</v>
      </c>
      <c r="C278" s="79" t="s">
        <v>23</v>
      </c>
      <c r="I278" s="75"/>
      <c r="N278" s="26"/>
      <c r="Q278" s="77"/>
      <c r="R278" s="77"/>
    </row>
    <row r="279" spans="1:18" ht="14.25" hidden="1" customHeight="1" x14ac:dyDescent="0.2">
      <c r="A279" s="79"/>
      <c r="B279" s="79"/>
      <c r="C279" s="79"/>
      <c r="I279" s="75"/>
      <c r="N279" s="26"/>
      <c r="Q279" s="77"/>
      <c r="R279" s="77"/>
    </row>
    <row r="280" spans="1:18" ht="14.25" hidden="1" customHeight="1" x14ac:dyDescent="0.2">
      <c r="I280" s="75"/>
      <c r="N280" s="26"/>
      <c r="Q280" s="77"/>
      <c r="R280" s="77"/>
    </row>
    <row r="281" spans="1:18" ht="14.25" hidden="1" customHeight="1" x14ac:dyDescent="0.2">
      <c r="I281" s="75"/>
      <c r="N281" s="26"/>
      <c r="Q281" s="77"/>
      <c r="R281" s="77"/>
    </row>
    <row r="282" spans="1:18" ht="14.25" hidden="1" customHeight="1" x14ac:dyDescent="0.2">
      <c r="I282" s="75"/>
      <c r="Q282" s="77"/>
      <c r="R282" s="77"/>
    </row>
    <row r="283" spans="1:18" ht="14.25" hidden="1" customHeight="1" x14ac:dyDescent="0.2">
      <c r="I283" s="75"/>
      <c r="M283" s="26"/>
      <c r="Q283" s="77"/>
      <c r="R283" s="77"/>
    </row>
    <row r="284" spans="1:18" ht="14.25" hidden="1" customHeight="1" x14ac:dyDescent="0.2">
      <c r="I284" s="75"/>
      <c r="M284" s="26"/>
      <c r="Q284" s="77"/>
      <c r="R284" s="77"/>
    </row>
    <row r="285" spans="1:18" ht="14.25" hidden="1" customHeight="1" x14ac:dyDescent="0.2">
      <c r="I285" s="75"/>
      <c r="M285" s="26"/>
      <c r="Q285" s="77"/>
      <c r="R285" s="77"/>
    </row>
    <row r="286" spans="1:18" ht="14.25" hidden="1" customHeight="1" x14ac:dyDescent="0.2">
      <c r="I286" s="75"/>
      <c r="M286" s="26"/>
      <c r="Q286" s="77"/>
      <c r="R286" s="77"/>
    </row>
    <row r="287" spans="1:18" ht="14.25" hidden="1" customHeight="1" x14ac:dyDescent="0.2">
      <c r="I287" s="75"/>
      <c r="M287" s="26"/>
      <c r="Q287" s="77"/>
      <c r="R287" s="77"/>
    </row>
    <row r="288" spans="1:18" ht="14.25" hidden="1" customHeight="1" x14ac:dyDescent="0.2">
      <c r="I288" s="75"/>
      <c r="M288" s="26"/>
      <c r="Q288" s="77"/>
      <c r="R288" s="77"/>
    </row>
    <row r="289" spans="9:18" ht="14.25" hidden="1" customHeight="1" x14ac:dyDescent="0.2">
      <c r="I289" s="75"/>
      <c r="M289" s="26"/>
      <c r="Q289" s="77"/>
      <c r="R289" s="77"/>
    </row>
    <row r="290" spans="9:18" ht="14.25" hidden="1" customHeight="1" x14ac:dyDescent="0.2">
      <c r="Q290" s="77"/>
      <c r="R290" s="77"/>
    </row>
    <row r="291" spans="9:18" ht="14.25" hidden="1" customHeight="1" x14ac:dyDescent="0.2">
      <c r="Q291" s="77"/>
      <c r="R291" s="77"/>
    </row>
    <row r="292" spans="9:18" ht="14.25" hidden="1" customHeight="1" x14ac:dyDescent="0.2">
      <c r="Q292" s="77"/>
      <c r="R292" s="77"/>
    </row>
    <row r="293" spans="9:18" ht="14.25" hidden="1" customHeight="1" x14ac:dyDescent="0.2">
      <c r="Q293" s="77"/>
      <c r="R293" s="77"/>
    </row>
    <row r="294" spans="9:18" ht="14.25" hidden="1" customHeight="1" x14ac:dyDescent="0.2">
      <c r="Q294" s="77"/>
      <c r="R294" s="77"/>
    </row>
    <row r="295" spans="9:18" ht="14.25" hidden="1" customHeight="1" x14ac:dyDescent="0.2">
      <c r="Q295" s="77"/>
      <c r="R295" s="77"/>
    </row>
    <row r="296" spans="9:18" ht="14.25" hidden="1" customHeight="1" x14ac:dyDescent="0.2">
      <c r="Q296" s="77"/>
      <c r="R296" s="77"/>
    </row>
    <row r="297" spans="9:18" ht="14.25" hidden="1" customHeight="1" x14ac:dyDescent="0.2">
      <c r="Q297" s="77"/>
      <c r="R297" s="77"/>
    </row>
    <row r="298" spans="9:18" ht="14.25" hidden="1" customHeight="1" x14ac:dyDescent="0.2">
      <c r="Q298" s="77"/>
      <c r="R298" s="77"/>
    </row>
    <row r="299" spans="9:18" ht="14.25" hidden="1" customHeight="1" x14ac:dyDescent="0.2">
      <c r="Q299" s="77"/>
      <c r="R299" s="77"/>
    </row>
    <row r="300" spans="9:18" ht="14.25" hidden="1" customHeight="1" x14ac:dyDescent="0.2">
      <c r="Q300" s="77"/>
      <c r="R300" s="77"/>
    </row>
    <row r="301" spans="9:18" ht="14.25" hidden="1" customHeight="1" x14ac:dyDescent="0.2">
      <c r="Q301" s="77"/>
      <c r="R301" s="77"/>
    </row>
    <row r="302" spans="9:18" ht="14.25" hidden="1" customHeight="1" x14ac:dyDescent="0.2">
      <c r="Q302" s="77"/>
      <c r="R302" s="77"/>
    </row>
    <row r="303" spans="9:18" ht="14.25" hidden="1" customHeight="1" x14ac:dyDescent="0.2">
      <c r="Q303" s="77"/>
      <c r="R303" s="77"/>
    </row>
    <row r="304" spans="9:18" ht="14.25" hidden="1" customHeight="1" x14ac:dyDescent="0.2">
      <c r="Q304" s="77"/>
      <c r="R304" s="77"/>
    </row>
    <row r="305" spans="9:18" ht="14.25" hidden="1" customHeight="1" x14ac:dyDescent="0.2">
      <c r="Q305" s="77"/>
      <c r="R305" s="77"/>
    </row>
    <row r="306" spans="9:18" ht="14.25" hidden="1" customHeight="1" x14ac:dyDescent="0.2">
      <c r="Q306" s="77"/>
      <c r="R306" s="77"/>
    </row>
    <row r="307" spans="9:18" ht="14.25" hidden="1" customHeight="1" x14ac:dyDescent="0.2">
      <c r="Q307" s="77"/>
      <c r="R307" s="77"/>
    </row>
    <row r="308" spans="9:18" ht="14.25" hidden="1" customHeight="1" x14ac:dyDescent="0.2">
      <c r="Q308" s="77"/>
      <c r="R308" s="77"/>
    </row>
    <row r="309" spans="9:18" ht="14.25" hidden="1" customHeight="1" x14ac:dyDescent="0.2">
      <c r="Q309" s="77"/>
      <c r="R309" s="77"/>
    </row>
    <row r="310" spans="9:18" ht="14.25" hidden="1" customHeight="1" x14ac:dyDescent="0.2">
      <c r="I310" s="75"/>
      <c r="Q310" s="77"/>
      <c r="R310" s="77"/>
    </row>
    <row r="311" spans="9:18" ht="14.25" hidden="1" customHeight="1" x14ac:dyDescent="0.2">
      <c r="I311" s="75"/>
      <c r="Q311" s="77"/>
      <c r="R311" s="77"/>
    </row>
    <row r="312" spans="9:18" ht="14.25" hidden="1" customHeight="1" x14ac:dyDescent="0.2">
      <c r="I312" s="75"/>
      <c r="Q312" s="77"/>
      <c r="R312" s="77"/>
    </row>
    <row r="313" spans="9:18" ht="14.25" hidden="1" customHeight="1" x14ac:dyDescent="0.2">
      <c r="I313" s="75"/>
      <c r="Q313" s="77"/>
      <c r="R313" s="77"/>
    </row>
    <row r="314" spans="9:18" ht="14.25" hidden="1" customHeight="1" x14ac:dyDescent="0.2">
      <c r="I314" s="75"/>
      <c r="Q314" s="77"/>
      <c r="R314" s="77"/>
    </row>
    <row r="315" spans="9:18" ht="14.25" hidden="1" customHeight="1" x14ac:dyDescent="0.2">
      <c r="I315" s="75"/>
      <c r="Q315" s="77"/>
      <c r="R315" s="77"/>
    </row>
    <row r="316" spans="9:18" ht="14.25" hidden="1" customHeight="1" x14ac:dyDescent="0.2">
      <c r="I316" s="75"/>
      <c r="Q316" s="77"/>
      <c r="R316" s="77"/>
    </row>
    <row r="317" spans="9:18" ht="14.25" hidden="1" customHeight="1" x14ac:dyDescent="0.2">
      <c r="I317" s="75"/>
      <c r="Q317" s="77"/>
      <c r="R317" s="77"/>
    </row>
    <row r="318" spans="9:18" ht="14.25" hidden="1" customHeight="1" x14ac:dyDescent="0.2">
      <c r="I318" s="75"/>
      <c r="Q318" s="77"/>
      <c r="R318" s="77"/>
    </row>
    <row r="319" spans="9:18" ht="14.25" hidden="1" customHeight="1" x14ac:dyDescent="0.2">
      <c r="I319" s="75"/>
      <c r="Q319" s="77"/>
      <c r="R319" s="77"/>
    </row>
    <row r="320" spans="9:18" ht="14.25" hidden="1" customHeight="1" x14ac:dyDescent="0.2">
      <c r="I320" s="75"/>
      <c r="Q320" s="77"/>
      <c r="R320" s="77"/>
    </row>
    <row r="321" spans="1:18" ht="14.25" hidden="1" customHeight="1" x14ac:dyDescent="0.2">
      <c r="I321" s="75"/>
      <c r="Q321" s="77"/>
      <c r="R321" s="77"/>
    </row>
    <row r="322" spans="1:18" ht="14.25" hidden="1" customHeight="1" x14ac:dyDescent="0.2">
      <c r="I322" s="75"/>
      <c r="Q322" s="77"/>
      <c r="R322" s="77"/>
    </row>
    <row r="323" spans="1:18" ht="14.25" hidden="1" customHeight="1" x14ac:dyDescent="0.2">
      <c r="I323" s="75"/>
      <c r="Q323" s="77"/>
      <c r="R323" s="77"/>
    </row>
    <row r="324" spans="1:18" ht="14.25" hidden="1" customHeight="1" x14ac:dyDescent="0.2">
      <c r="F324" s="76"/>
      <c r="I324" s="75"/>
      <c r="Q324" s="77"/>
      <c r="R324" s="77"/>
    </row>
    <row r="325" spans="1:18" ht="14.25" hidden="1" customHeight="1" x14ac:dyDescent="0.2">
      <c r="F325" s="76"/>
      <c r="I325" s="75"/>
      <c r="Q325" s="77"/>
      <c r="R325" s="77"/>
    </row>
    <row r="326" spans="1:18" ht="14.25" hidden="1" customHeight="1" x14ac:dyDescent="0.2">
      <c r="I326" s="75"/>
      <c r="Q326" s="77"/>
      <c r="R326" s="77"/>
    </row>
    <row r="327" spans="1:18" ht="14.25" hidden="1" customHeight="1" x14ac:dyDescent="0.2">
      <c r="I327" s="75"/>
      <c r="Q327" s="77"/>
    </row>
    <row r="328" spans="1:18" ht="14.25" hidden="1" customHeight="1" x14ac:dyDescent="0.2">
      <c r="I328" s="75"/>
      <c r="Q328" s="77"/>
    </row>
    <row r="329" spans="1:18" ht="14.25" hidden="1" customHeight="1" x14ac:dyDescent="0.2">
      <c r="A329" s="26"/>
      <c r="B329" s="26"/>
      <c r="C329" s="26"/>
      <c r="I329" s="75"/>
      <c r="Q329" s="77"/>
    </row>
    <row r="330" spans="1:18" ht="14.25" hidden="1" customHeight="1" x14ac:dyDescent="0.2">
      <c r="A330" s="76"/>
      <c r="B330" s="76"/>
      <c r="C330" s="76"/>
      <c r="F330" s="76"/>
      <c r="I330" s="75"/>
      <c r="Q330" s="77"/>
    </row>
    <row r="331" spans="1:18" ht="14.25" hidden="1" customHeight="1" x14ac:dyDescent="0.2">
      <c r="A331" s="76"/>
      <c r="B331" s="76"/>
      <c r="C331" s="76"/>
      <c r="F331" s="76"/>
      <c r="I331" s="75"/>
      <c r="Q331" s="77"/>
    </row>
    <row r="332" spans="1:18" ht="14.25" hidden="1" customHeight="1" x14ac:dyDescent="0.2">
      <c r="A332" s="76"/>
      <c r="B332" s="76"/>
      <c r="C332" s="76"/>
      <c r="F332" s="76"/>
      <c r="I332" s="75"/>
      <c r="Q332" s="77"/>
    </row>
    <row r="333" spans="1:18" ht="14.25" hidden="1" customHeight="1" x14ac:dyDescent="0.2">
      <c r="A333" s="76"/>
      <c r="B333" s="76"/>
      <c r="C333" s="76"/>
      <c r="F333" s="76"/>
      <c r="I333" s="75"/>
      <c r="Q333" s="77"/>
    </row>
    <row r="334" spans="1:18" ht="14.25" hidden="1" customHeight="1" x14ac:dyDescent="0.2">
      <c r="A334" s="76"/>
      <c r="B334" s="76"/>
      <c r="C334" s="76"/>
      <c r="F334" s="76"/>
      <c r="I334" s="75"/>
      <c r="Q334" s="77"/>
    </row>
    <row r="335" spans="1:18" ht="14.25" hidden="1" customHeight="1" x14ac:dyDescent="0.2">
      <c r="A335" s="76"/>
      <c r="B335" s="76"/>
      <c r="C335" s="76"/>
      <c r="F335" s="76"/>
      <c r="I335" s="75"/>
      <c r="Q335" s="77"/>
    </row>
    <row r="336" spans="1:18" ht="14.25" hidden="1" customHeight="1" x14ac:dyDescent="0.2">
      <c r="I336" s="75"/>
      <c r="Q336" s="77"/>
    </row>
    <row r="337" spans="9:17" ht="14.25" hidden="1" customHeight="1" x14ac:dyDescent="0.2">
      <c r="I337" s="75"/>
      <c r="Q337" s="77"/>
    </row>
    <row r="338" spans="9:17" ht="14.25" hidden="1" customHeight="1" x14ac:dyDescent="0.2">
      <c r="I338" s="75"/>
      <c r="Q338" s="77"/>
    </row>
    <row r="339" spans="9:17" ht="14.25" hidden="1" customHeight="1" x14ac:dyDescent="0.2">
      <c r="I339" s="75"/>
      <c r="Q339" s="77"/>
    </row>
    <row r="340" spans="9:17" ht="14.25" hidden="1" customHeight="1" x14ac:dyDescent="0.2">
      <c r="I340" s="75"/>
      <c r="Q340" s="77"/>
    </row>
    <row r="341" spans="9:17" ht="14.25" hidden="1" customHeight="1" x14ac:dyDescent="0.2">
      <c r="I341" s="75"/>
      <c r="Q341" s="77"/>
    </row>
    <row r="342" spans="9:17" ht="14.25" hidden="1" customHeight="1" x14ac:dyDescent="0.2">
      <c r="I342" s="75"/>
      <c r="Q342" s="77"/>
    </row>
    <row r="343" spans="9:17" ht="14.25" hidden="1" customHeight="1" x14ac:dyDescent="0.2">
      <c r="I343" s="75"/>
      <c r="Q343" s="77"/>
    </row>
    <row r="344" spans="9:17" ht="14.25" hidden="1" customHeight="1" x14ac:dyDescent="0.2">
      <c r="I344" s="75"/>
      <c r="Q344" s="77"/>
    </row>
    <row r="345" spans="9:17" ht="14.25" hidden="1" customHeight="1" x14ac:dyDescent="0.2">
      <c r="I345" s="75"/>
      <c r="Q345" s="77"/>
    </row>
    <row r="346" spans="9:17" ht="14.25" hidden="1" customHeight="1" x14ac:dyDescent="0.2">
      <c r="I346" s="75"/>
      <c r="Q346" s="77"/>
    </row>
    <row r="347" spans="9:17" ht="14.25" hidden="1" customHeight="1" x14ac:dyDescent="0.2">
      <c r="I347" s="75"/>
      <c r="Q347" s="77"/>
    </row>
    <row r="348" spans="9:17" ht="14.25" hidden="1" customHeight="1" x14ac:dyDescent="0.2">
      <c r="I348" s="75"/>
      <c r="Q348" s="77"/>
    </row>
    <row r="349" spans="9:17" ht="14.25" hidden="1" customHeight="1" x14ac:dyDescent="0.2">
      <c r="I349" s="75"/>
      <c r="Q349" s="77"/>
    </row>
    <row r="350" spans="9:17" ht="14.25" hidden="1" customHeight="1" x14ac:dyDescent="0.2">
      <c r="I350" s="75"/>
      <c r="Q350" s="77"/>
    </row>
    <row r="351" spans="9:17" ht="14.25" hidden="1" customHeight="1" x14ac:dyDescent="0.2">
      <c r="I351" s="75"/>
      <c r="Q351" s="77"/>
    </row>
    <row r="352" spans="9:17" ht="14.25" hidden="1" customHeight="1" x14ac:dyDescent="0.2">
      <c r="I352" s="75"/>
      <c r="Q352" s="77"/>
    </row>
    <row r="353" spans="9:17" ht="14.25" hidden="1" customHeight="1" x14ac:dyDescent="0.2">
      <c r="I353" s="75"/>
      <c r="Q353" s="77"/>
    </row>
    <row r="354" spans="9:17" ht="14.25" hidden="1" customHeight="1" x14ac:dyDescent="0.2">
      <c r="I354" s="75"/>
      <c r="Q354" s="77"/>
    </row>
    <row r="355" spans="9:17" ht="14.25" hidden="1" customHeight="1" x14ac:dyDescent="0.2">
      <c r="I355" s="75"/>
      <c r="Q355" s="77"/>
    </row>
    <row r="356" spans="9:17" ht="14.25" hidden="1" customHeight="1" x14ac:dyDescent="0.2">
      <c r="I356" s="75"/>
      <c r="Q356" s="77"/>
    </row>
    <row r="357" spans="9:17" ht="14.25" hidden="1" customHeight="1" x14ac:dyDescent="0.2">
      <c r="I357" s="75"/>
      <c r="Q357" s="77"/>
    </row>
    <row r="358" spans="9:17" ht="14.25" hidden="1" customHeight="1" x14ac:dyDescent="0.2">
      <c r="I358" s="75"/>
      <c r="Q358" s="77"/>
    </row>
    <row r="359" spans="9:17" ht="14.25" hidden="1" customHeight="1" x14ac:dyDescent="0.2">
      <c r="I359" s="75"/>
      <c r="Q359" s="77"/>
    </row>
    <row r="360" spans="9:17" ht="14.25" hidden="1" customHeight="1" x14ac:dyDescent="0.2">
      <c r="I360" s="75"/>
      <c r="Q360" s="77"/>
    </row>
    <row r="361" spans="9:17" ht="14.25" hidden="1" customHeight="1" x14ac:dyDescent="0.2">
      <c r="I361" s="75"/>
    </row>
    <row r="362" spans="9:17" ht="14.25" hidden="1" customHeight="1" x14ac:dyDescent="0.2">
      <c r="I362" s="75"/>
    </row>
    <row r="363" spans="9:17" ht="14.25" hidden="1" customHeight="1" x14ac:dyDescent="0.2">
      <c r="I363" s="75"/>
    </row>
    <row r="364" spans="9:17" ht="14.25" hidden="1" customHeight="1" x14ac:dyDescent="0.2">
      <c r="I364" s="75"/>
    </row>
    <row r="365" spans="9:17" ht="14.25" hidden="1" customHeight="1" x14ac:dyDescent="0.2">
      <c r="I365" s="75"/>
    </row>
    <row r="366" spans="9:17" ht="14.25" hidden="1" customHeight="1" x14ac:dyDescent="0.2">
      <c r="I366" s="75"/>
    </row>
    <row r="367" spans="9:17" ht="14.25" hidden="1" customHeight="1" x14ac:dyDescent="0.2">
      <c r="I367" s="75"/>
    </row>
    <row r="368" spans="9:17" ht="14.25" hidden="1" customHeight="1" x14ac:dyDescent="0.2">
      <c r="I368" s="75"/>
    </row>
    <row r="369" spans="9:9" ht="14.25" hidden="1" customHeight="1" x14ac:dyDescent="0.2">
      <c r="I369" s="75"/>
    </row>
    <row r="370" spans="9:9" ht="14.25" hidden="1" customHeight="1" x14ac:dyDescent="0.2">
      <c r="I370" s="75"/>
    </row>
    <row r="371" spans="9:9" ht="14.25" hidden="1" customHeight="1" x14ac:dyDescent="0.2">
      <c r="I371" s="75"/>
    </row>
    <row r="372" spans="9:9" ht="14.25" hidden="1" customHeight="1" x14ac:dyDescent="0.2">
      <c r="I372" s="75"/>
    </row>
    <row r="373" spans="9:9" ht="14.25" hidden="1" customHeight="1" x14ac:dyDescent="0.2">
      <c r="I373" s="75"/>
    </row>
    <row r="374" spans="9:9" ht="14.25" hidden="1" customHeight="1" x14ac:dyDescent="0.2">
      <c r="I374" s="75"/>
    </row>
    <row r="375" spans="9:9" ht="14.25" hidden="1" customHeight="1" x14ac:dyDescent="0.2">
      <c r="I375" s="75"/>
    </row>
    <row r="376" spans="9:9" ht="14.25" hidden="1" customHeight="1" x14ac:dyDescent="0.2">
      <c r="I376" s="75"/>
    </row>
    <row r="377" spans="9:9" ht="14.25" hidden="1" customHeight="1" x14ac:dyDescent="0.2">
      <c r="I377" s="75"/>
    </row>
    <row r="378" spans="9:9" ht="14.25" hidden="1" customHeight="1" x14ac:dyDescent="0.2">
      <c r="I378" s="75"/>
    </row>
    <row r="379" spans="9:9" ht="14.25" hidden="1" customHeight="1" x14ac:dyDescent="0.2">
      <c r="I379" s="75"/>
    </row>
    <row r="380" spans="9:9" ht="14.25" hidden="1" customHeight="1" x14ac:dyDescent="0.2">
      <c r="I380" s="75"/>
    </row>
    <row r="381" spans="9:9" ht="14.25" hidden="1" customHeight="1" x14ac:dyDescent="0.2">
      <c r="I381" s="75"/>
    </row>
    <row r="382" spans="9:9" ht="14.25" hidden="1" customHeight="1" x14ac:dyDescent="0.2">
      <c r="I382" s="75"/>
    </row>
    <row r="383" spans="9:9" ht="14.25" hidden="1" customHeight="1" x14ac:dyDescent="0.2">
      <c r="I383" s="75"/>
    </row>
    <row r="384" spans="9:9" ht="14.25" hidden="1" customHeight="1" x14ac:dyDescent="0.2">
      <c r="I384" s="75"/>
    </row>
    <row r="385" spans="9:9" ht="14.25" hidden="1" customHeight="1" x14ac:dyDescent="0.2">
      <c r="I385" s="75"/>
    </row>
    <row r="386" spans="9:9" ht="14.25" hidden="1" customHeight="1" x14ac:dyDescent="0.2">
      <c r="I386" s="75"/>
    </row>
    <row r="387" spans="9:9" ht="14.25" hidden="1" customHeight="1" x14ac:dyDescent="0.2">
      <c r="I387" s="75"/>
    </row>
    <row r="388" spans="9:9" ht="14.25" hidden="1" customHeight="1" x14ac:dyDescent="0.2">
      <c r="I388" s="75"/>
    </row>
    <row r="389" spans="9:9" ht="14.25" hidden="1" customHeight="1" x14ac:dyDescent="0.2">
      <c r="I389" s="75"/>
    </row>
    <row r="390" spans="9:9" ht="14.25" hidden="1" customHeight="1" x14ac:dyDescent="0.2">
      <c r="I390" s="75"/>
    </row>
    <row r="391" spans="9:9" ht="14.25" hidden="1" customHeight="1" x14ac:dyDescent="0.2">
      <c r="I391" s="75"/>
    </row>
    <row r="392" spans="9:9" ht="14.25" hidden="1" customHeight="1" x14ac:dyDescent="0.2">
      <c r="I392" s="75"/>
    </row>
    <row r="393" spans="9:9" ht="14.25" hidden="1" customHeight="1" x14ac:dyDescent="0.2">
      <c r="I393" s="75"/>
    </row>
    <row r="394" spans="9:9" ht="14.25" hidden="1" customHeight="1" x14ac:dyDescent="0.2">
      <c r="I394" s="75"/>
    </row>
    <row r="395" spans="9:9" ht="14.25" hidden="1" customHeight="1" x14ac:dyDescent="0.2">
      <c r="I395" s="75"/>
    </row>
    <row r="396" spans="9:9" ht="14.25" hidden="1" customHeight="1" x14ac:dyDescent="0.2">
      <c r="I396" s="75"/>
    </row>
    <row r="397" spans="9:9" ht="14.25" hidden="1" customHeight="1" x14ac:dyDescent="0.2">
      <c r="I397" s="75"/>
    </row>
    <row r="398" spans="9:9" ht="14.25" hidden="1" customHeight="1" x14ac:dyDescent="0.2">
      <c r="I398" s="75"/>
    </row>
    <row r="399" spans="9:9" ht="14.25" hidden="1" customHeight="1" x14ac:dyDescent="0.2">
      <c r="I399" s="75"/>
    </row>
    <row r="400" spans="9:9" ht="14.25" hidden="1" customHeight="1" x14ac:dyDescent="0.2">
      <c r="I400" s="75"/>
    </row>
    <row r="401" spans="9:9" ht="14.25" hidden="1" customHeight="1" x14ac:dyDescent="0.2">
      <c r="I401" s="75"/>
    </row>
    <row r="402" spans="9:9" ht="14.25" hidden="1" customHeight="1" x14ac:dyDescent="0.2">
      <c r="I402" s="75"/>
    </row>
    <row r="403" spans="9:9" ht="14.25" hidden="1" customHeight="1" x14ac:dyDescent="0.2">
      <c r="I403" s="75"/>
    </row>
    <row r="404" spans="9:9" ht="14.25" hidden="1" customHeight="1" x14ac:dyDescent="0.2">
      <c r="I404" s="75"/>
    </row>
    <row r="405" spans="9:9" ht="14.25" hidden="1" customHeight="1" x14ac:dyDescent="0.2">
      <c r="I405" s="75"/>
    </row>
    <row r="406" spans="9:9" ht="14.25" hidden="1" customHeight="1" x14ac:dyDescent="0.2">
      <c r="I406" s="75"/>
    </row>
    <row r="407" spans="9:9" ht="14.25" hidden="1" customHeight="1" x14ac:dyDescent="0.2">
      <c r="I407" s="75"/>
    </row>
    <row r="408" spans="9:9" ht="14.25" hidden="1" customHeight="1" x14ac:dyDescent="0.2">
      <c r="I408" s="75"/>
    </row>
    <row r="409" spans="9:9" ht="14.25" hidden="1" customHeight="1" x14ac:dyDescent="0.2">
      <c r="I409" s="75"/>
    </row>
    <row r="410" spans="9:9" ht="14.25" hidden="1" customHeight="1" x14ac:dyDescent="0.2">
      <c r="I410" s="75"/>
    </row>
    <row r="411" spans="9:9" ht="14.25" hidden="1" customHeight="1" x14ac:dyDescent="0.2">
      <c r="I411" s="75"/>
    </row>
    <row r="412" spans="9:9" ht="14.25" hidden="1" customHeight="1" x14ac:dyDescent="0.2">
      <c r="I412" s="75"/>
    </row>
    <row r="413" spans="9:9" ht="14.25" hidden="1" customHeight="1" x14ac:dyDescent="0.2">
      <c r="I413" s="75"/>
    </row>
    <row r="414" spans="9:9" ht="14.25" hidden="1" customHeight="1" x14ac:dyDescent="0.2">
      <c r="I414" s="75"/>
    </row>
    <row r="415" spans="9:9" ht="14.25" hidden="1" customHeight="1" x14ac:dyDescent="0.2">
      <c r="I415" s="75"/>
    </row>
    <row r="416" spans="9:9" ht="14.25" hidden="1" customHeight="1" x14ac:dyDescent="0.2">
      <c r="I416" s="75"/>
    </row>
    <row r="417" spans="9:9" ht="14.25" hidden="1" customHeight="1" x14ac:dyDescent="0.2">
      <c r="I417" s="75"/>
    </row>
    <row r="418" spans="9:9" ht="14.25" hidden="1" customHeight="1" x14ac:dyDescent="0.2">
      <c r="I418" s="75"/>
    </row>
    <row r="419" spans="9:9" ht="14.25" hidden="1" customHeight="1" x14ac:dyDescent="0.2">
      <c r="I419" s="75"/>
    </row>
    <row r="420" spans="9:9" ht="14.25" hidden="1" customHeight="1" x14ac:dyDescent="0.2">
      <c r="I420" s="75"/>
    </row>
    <row r="421" spans="9:9" ht="14.25" hidden="1" customHeight="1" x14ac:dyDescent="0.2">
      <c r="I421" s="75"/>
    </row>
    <row r="422" spans="9:9" ht="14.25" hidden="1" customHeight="1" x14ac:dyDescent="0.2">
      <c r="I422" s="75"/>
    </row>
    <row r="423" spans="9:9" ht="14.25" hidden="1" customHeight="1" x14ac:dyDescent="0.2">
      <c r="I423" s="75"/>
    </row>
    <row r="424" spans="9:9" ht="14.25" hidden="1" customHeight="1" x14ac:dyDescent="0.2">
      <c r="I424" s="75"/>
    </row>
    <row r="425" spans="9:9" ht="14.25" hidden="1" customHeight="1" x14ac:dyDescent="0.2">
      <c r="I425" s="75"/>
    </row>
    <row r="426" spans="9:9" ht="14.25" hidden="1" customHeight="1" x14ac:dyDescent="0.2">
      <c r="I426" s="75"/>
    </row>
    <row r="427" spans="9:9" ht="14.25" hidden="1" customHeight="1" x14ac:dyDescent="0.2">
      <c r="I427" s="75"/>
    </row>
    <row r="428" spans="9:9" ht="14.25" hidden="1" customHeight="1" x14ac:dyDescent="0.2">
      <c r="I428" s="75"/>
    </row>
    <row r="429" spans="9:9" ht="14.25" hidden="1" customHeight="1" x14ac:dyDescent="0.2">
      <c r="I429" s="75"/>
    </row>
    <row r="430" spans="9:9" ht="14.25" hidden="1" customHeight="1" x14ac:dyDescent="0.2">
      <c r="I430" s="75"/>
    </row>
    <row r="431" spans="9:9" ht="14.25" hidden="1" customHeight="1" x14ac:dyDescent="0.2">
      <c r="I431" s="75"/>
    </row>
    <row r="432" spans="9:9" ht="14.25" hidden="1" customHeight="1" x14ac:dyDescent="0.2">
      <c r="I432" s="75"/>
    </row>
    <row r="433" spans="9:9" ht="14.25" hidden="1" customHeight="1" x14ac:dyDescent="0.2">
      <c r="I433" s="75"/>
    </row>
    <row r="434" spans="9:9" ht="14.25" hidden="1" customHeight="1" x14ac:dyDescent="0.2">
      <c r="I434" s="75"/>
    </row>
    <row r="435" spans="9:9" ht="14.25" hidden="1" customHeight="1" x14ac:dyDescent="0.2">
      <c r="I435" s="75"/>
    </row>
    <row r="436" spans="9:9" ht="14.25" hidden="1" customHeight="1" x14ac:dyDescent="0.2">
      <c r="I436" s="75"/>
    </row>
    <row r="437" spans="9:9" ht="14.25" hidden="1" customHeight="1" x14ac:dyDescent="0.2">
      <c r="I437" s="75"/>
    </row>
    <row r="438" spans="9:9" ht="14.25" hidden="1" customHeight="1" x14ac:dyDescent="0.2">
      <c r="I438" s="75"/>
    </row>
    <row r="439" spans="9:9" ht="14.25" hidden="1" customHeight="1" x14ac:dyDescent="0.2">
      <c r="I439" s="75"/>
    </row>
    <row r="440" spans="9:9" ht="14.25" hidden="1" customHeight="1" x14ac:dyDescent="0.2">
      <c r="I440" s="75"/>
    </row>
    <row r="441" spans="9:9" ht="14.25" hidden="1" customHeight="1" x14ac:dyDescent="0.2">
      <c r="I441" s="75"/>
    </row>
    <row r="442" spans="9:9" ht="14.25" hidden="1" customHeight="1" x14ac:dyDescent="0.2">
      <c r="I442" s="75"/>
    </row>
    <row r="443" spans="9:9" ht="14.25" hidden="1" customHeight="1" x14ac:dyDescent="0.2">
      <c r="I443" s="75"/>
    </row>
    <row r="444" spans="9:9" ht="14.25" hidden="1" customHeight="1" x14ac:dyDescent="0.2">
      <c r="I444" s="75"/>
    </row>
    <row r="445" spans="9:9" ht="14.25" hidden="1" customHeight="1" x14ac:dyDescent="0.2">
      <c r="I445" s="75"/>
    </row>
    <row r="446" spans="9:9" ht="14.25" hidden="1" customHeight="1" x14ac:dyDescent="0.2">
      <c r="I446" s="75"/>
    </row>
    <row r="447" spans="9:9" ht="14.25" hidden="1" customHeight="1" x14ac:dyDescent="0.2">
      <c r="I447" s="75"/>
    </row>
    <row r="448" spans="9:9" ht="14.25" hidden="1" customHeight="1" x14ac:dyDescent="0.2">
      <c r="I448" s="75"/>
    </row>
    <row r="449" spans="9:9" ht="14.25" hidden="1" customHeight="1" x14ac:dyDescent="0.2">
      <c r="I449" s="75"/>
    </row>
    <row r="450" spans="9:9" ht="14.25" hidden="1" customHeight="1" x14ac:dyDescent="0.2">
      <c r="I450" s="75"/>
    </row>
    <row r="451" spans="9:9" ht="14.25" hidden="1" customHeight="1" x14ac:dyDescent="0.2">
      <c r="I451" s="75"/>
    </row>
    <row r="452" spans="9:9" ht="14.25" hidden="1" customHeight="1" x14ac:dyDescent="0.2">
      <c r="I452" s="75"/>
    </row>
    <row r="453" spans="9:9" ht="14.25" hidden="1" customHeight="1" x14ac:dyDescent="0.2">
      <c r="I453" s="75"/>
    </row>
    <row r="454" spans="9:9" ht="14.25" hidden="1" customHeight="1" x14ac:dyDescent="0.2">
      <c r="I454" s="75"/>
    </row>
    <row r="455" spans="9:9" ht="14.25" hidden="1" customHeight="1" x14ac:dyDescent="0.2">
      <c r="I455" s="75"/>
    </row>
    <row r="456" spans="9:9" ht="14.25" hidden="1" customHeight="1" x14ac:dyDescent="0.2">
      <c r="I456" s="75"/>
    </row>
    <row r="457" spans="9:9" ht="14.25" hidden="1" customHeight="1" x14ac:dyDescent="0.2">
      <c r="I457" s="75"/>
    </row>
    <row r="458" spans="9:9" ht="14.25" hidden="1" customHeight="1" x14ac:dyDescent="0.2">
      <c r="I458" s="75"/>
    </row>
    <row r="459" spans="9:9" ht="14.25" hidden="1" customHeight="1" x14ac:dyDescent="0.2">
      <c r="I459" s="75"/>
    </row>
    <row r="460" spans="9:9" ht="14.25" hidden="1" customHeight="1" x14ac:dyDescent="0.2">
      <c r="I460" s="75"/>
    </row>
    <row r="461" spans="9:9" ht="14.25" hidden="1" customHeight="1" x14ac:dyDescent="0.2">
      <c r="I461" s="75"/>
    </row>
    <row r="462" spans="9:9" ht="14.25" hidden="1" customHeight="1" x14ac:dyDescent="0.2">
      <c r="I462" s="75"/>
    </row>
    <row r="463" spans="9:9" ht="14.25" hidden="1" customHeight="1" x14ac:dyDescent="0.2">
      <c r="I463" s="75"/>
    </row>
    <row r="464" spans="9:9" ht="14.25" hidden="1" customHeight="1" x14ac:dyDescent="0.2">
      <c r="I464" s="75"/>
    </row>
    <row r="465" spans="9:9" ht="14.25" hidden="1" customHeight="1" x14ac:dyDescent="0.2">
      <c r="I465" s="75"/>
    </row>
    <row r="466" spans="9:9" ht="14.25" hidden="1" customHeight="1" x14ac:dyDescent="0.2">
      <c r="I466" s="75"/>
    </row>
    <row r="467" spans="9:9" ht="14.25" hidden="1" customHeight="1" x14ac:dyDescent="0.2">
      <c r="I467" s="75"/>
    </row>
    <row r="468" spans="9:9" ht="14.25" hidden="1" customHeight="1" x14ac:dyDescent="0.2">
      <c r="I468" s="75"/>
    </row>
    <row r="469" spans="9:9" ht="14.25" hidden="1" customHeight="1" x14ac:dyDescent="0.2">
      <c r="I469" s="75"/>
    </row>
    <row r="470" spans="9:9" ht="14.25" hidden="1" customHeight="1" x14ac:dyDescent="0.2">
      <c r="I470" s="75"/>
    </row>
    <row r="471" spans="9:9" ht="14.25" hidden="1" customHeight="1" x14ac:dyDescent="0.2">
      <c r="I471" s="75"/>
    </row>
    <row r="472" spans="9:9" ht="14.25" hidden="1" customHeight="1" x14ac:dyDescent="0.2">
      <c r="I472" s="75"/>
    </row>
    <row r="473" spans="9:9" ht="14.25" hidden="1" customHeight="1" x14ac:dyDescent="0.2">
      <c r="I473" s="75"/>
    </row>
    <row r="474" spans="9:9" ht="14.25" hidden="1" customHeight="1" x14ac:dyDescent="0.2">
      <c r="I474" s="75"/>
    </row>
    <row r="475" spans="9:9" ht="14.25" hidden="1" customHeight="1" x14ac:dyDescent="0.2">
      <c r="I475" s="75"/>
    </row>
    <row r="476" spans="9:9" ht="14.25" hidden="1" customHeight="1" x14ac:dyDescent="0.2">
      <c r="I476" s="75"/>
    </row>
    <row r="477" spans="9:9" ht="14.25" hidden="1" customHeight="1" x14ac:dyDescent="0.2">
      <c r="I477" s="75"/>
    </row>
    <row r="478" spans="9:9" ht="14.25" hidden="1" customHeight="1" x14ac:dyDescent="0.2">
      <c r="I478" s="75"/>
    </row>
    <row r="479" spans="9:9" ht="14.25" hidden="1" customHeight="1" x14ac:dyDescent="0.2">
      <c r="I479" s="75"/>
    </row>
    <row r="480" spans="9:9" ht="14.25" hidden="1" customHeight="1" x14ac:dyDescent="0.2">
      <c r="I480" s="75"/>
    </row>
    <row r="481" spans="9:9" ht="14.25" hidden="1" customHeight="1" x14ac:dyDescent="0.2">
      <c r="I481" s="75"/>
    </row>
    <row r="482" spans="9:9" ht="14.25" hidden="1" customHeight="1" x14ac:dyDescent="0.2">
      <c r="I482" s="75"/>
    </row>
    <row r="483" spans="9:9" ht="14.25" hidden="1" customHeight="1" x14ac:dyDescent="0.2">
      <c r="I483" s="75"/>
    </row>
    <row r="484" spans="9:9" ht="14.25" hidden="1" customHeight="1" x14ac:dyDescent="0.2">
      <c r="I484" s="75"/>
    </row>
    <row r="485" spans="9:9" ht="14.25" hidden="1" customHeight="1" x14ac:dyDescent="0.2">
      <c r="I485" s="75"/>
    </row>
    <row r="486" spans="9:9" ht="14.25" hidden="1" customHeight="1" x14ac:dyDescent="0.2">
      <c r="I486" s="75"/>
    </row>
    <row r="487" spans="9:9" ht="14.25" hidden="1" customHeight="1" x14ac:dyDescent="0.2">
      <c r="I487" s="75"/>
    </row>
    <row r="488" spans="9:9" ht="14.25" hidden="1" customHeight="1" x14ac:dyDescent="0.2">
      <c r="I488" s="75"/>
    </row>
    <row r="489" spans="9:9" ht="14.25" hidden="1" customHeight="1" x14ac:dyDescent="0.2">
      <c r="I489" s="75"/>
    </row>
    <row r="490" spans="9:9" ht="14.25" hidden="1" customHeight="1" x14ac:dyDescent="0.2">
      <c r="I490" s="75"/>
    </row>
    <row r="491" spans="9:9" ht="14.25" hidden="1" customHeight="1" x14ac:dyDescent="0.2">
      <c r="I491" s="75"/>
    </row>
    <row r="492" spans="9:9" ht="14.25" hidden="1" customHeight="1" x14ac:dyDescent="0.2">
      <c r="I492" s="75"/>
    </row>
    <row r="493" spans="9:9" ht="14.25" hidden="1" customHeight="1" x14ac:dyDescent="0.2">
      <c r="I493" s="75"/>
    </row>
    <row r="494" spans="9:9" ht="14.25" hidden="1" customHeight="1" x14ac:dyDescent="0.2">
      <c r="I494" s="75"/>
    </row>
    <row r="495" spans="9:9" ht="14.25" hidden="1" customHeight="1" x14ac:dyDescent="0.2">
      <c r="I495" s="75"/>
    </row>
    <row r="496" spans="9:9" ht="14.25" hidden="1" customHeight="1" x14ac:dyDescent="0.2">
      <c r="I496" s="75"/>
    </row>
    <row r="497" spans="9:9" ht="14.25" hidden="1" customHeight="1" x14ac:dyDescent="0.2">
      <c r="I497" s="75"/>
    </row>
    <row r="498" spans="9:9" ht="14.25" hidden="1" customHeight="1" x14ac:dyDescent="0.2">
      <c r="I498" s="75"/>
    </row>
    <row r="499" spans="9:9" ht="14.25" hidden="1" customHeight="1" x14ac:dyDescent="0.2">
      <c r="I499" s="75"/>
    </row>
    <row r="500" spans="9:9" ht="14.25" hidden="1" customHeight="1" x14ac:dyDescent="0.2">
      <c r="I500" s="75"/>
    </row>
    <row r="501" spans="9:9" ht="14.25" hidden="1" customHeight="1" x14ac:dyDescent="0.2">
      <c r="I501" s="75"/>
    </row>
    <row r="502" spans="9:9" ht="14.25" hidden="1" customHeight="1" x14ac:dyDescent="0.2">
      <c r="I502" s="75"/>
    </row>
    <row r="503" spans="9:9" ht="14.25" hidden="1" customHeight="1" x14ac:dyDescent="0.2">
      <c r="I503" s="75"/>
    </row>
    <row r="504" spans="9:9" ht="14.25" hidden="1" customHeight="1" x14ac:dyDescent="0.2">
      <c r="I504" s="75"/>
    </row>
    <row r="505" spans="9:9" ht="14.25" hidden="1" customHeight="1" x14ac:dyDescent="0.2">
      <c r="I505" s="75"/>
    </row>
    <row r="506" spans="9:9" ht="14.25" hidden="1" customHeight="1" x14ac:dyDescent="0.2">
      <c r="I506" s="75"/>
    </row>
    <row r="507" spans="9:9" ht="14.25" hidden="1" customHeight="1" x14ac:dyDescent="0.2">
      <c r="I507" s="75"/>
    </row>
    <row r="508" spans="9:9" ht="14.25" hidden="1" customHeight="1" x14ac:dyDescent="0.2">
      <c r="I508" s="75"/>
    </row>
    <row r="509" spans="9:9" ht="14.25" hidden="1" customHeight="1" x14ac:dyDescent="0.2">
      <c r="I509" s="75"/>
    </row>
    <row r="510" spans="9:9" ht="14.25" hidden="1" customHeight="1" x14ac:dyDescent="0.2">
      <c r="I510" s="75"/>
    </row>
    <row r="511" spans="9:9" ht="14.25" hidden="1" customHeight="1" x14ac:dyDescent="0.2">
      <c r="I511" s="75"/>
    </row>
    <row r="512" spans="9:9" ht="14.25" hidden="1" customHeight="1" x14ac:dyDescent="0.2">
      <c r="I512" s="75"/>
    </row>
    <row r="513" spans="9:21" ht="14.25" hidden="1" customHeight="1" x14ac:dyDescent="0.2">
      <c r="I513" s="75"/>
    </row>
    <row r="514" spans="9:21" ht="14.25" hidden="1" customHeight="1" x14ac:dyDescent="0.2">
      <c r="I514" s="75"/>
    </row>
    <row r="515" spans="9:21" ht="14.25" hidden="1" customHeight="1" x14ac:dyDescent="0.2">
      <c r="I515" s="75"/>
    </row>
    <row r="516" spans="9:21" ht="14.25" hidden="1" customHeight="1" x14ac:dyDescent="0.2">
      <c r="I516" s="75"/>
    </row>
    <row r="517" spans="9:21" ht="14.25" hidden="1" customHeight="1" x14ac:dyDescent="0.2">
      <c r="I517" s="75"/>
    </row>
    <row r="518" spans="9:21" ht="14.25" hidden="1" customHeight="1" x14ac:dyDescent="0.2">
      <c r="I518" s="75"/>
    </row>
    <row r="519" spans="9:21" ht="14.25" hidden="1" customHeight="1" x14ac:dyDescent="0.2">
      <c r="I519" s="75"/>
      <c r="U519" s="22" t="s">
        <v>29</v>
      </c>
    </row>
    <row r="520" spans="9:21" ht="14.25" hidden="1" customHeight="1" x14ac:dyDescent="0.2">
      <c r="I520" s="75"/>
    </row>
    <row r="521" spans="9:21" ht="14.25" hidden="1" customHeight="1" x14ac:dyDescent="0.2">
      <c r="I521" s="75"/>
    </row>
    <row r="522" spans="9:21" ht="14.25" hidden="1" customHeight="1" x14ac:dyDescent="0.2">
      <c r="I522" s="75"/>
    </row>
    <row r="523" spans="9:21" ht="14.25" hidden="1" customHeight="1" x14ac:dyDescent="0.2">
      <c r="I523" s="75"/>
    </row>
    <row r="524" spans="9:21" ht="14.25" hidden="1" customHeight="1" x14ac:dyDescent="0.2">
      <c r="I524" s="75"/>
    </row>
    <row r="525" spans="9:21" ht="14.25" hidden="1" customHeight="1" x14ac:dyDescent="0.2">
      <c r="I525" s="75"/>
    </row>
    <row r="526" spans="9:21" ht="14.25" hidden="1" customHeight="1" x14ac:dyDescent="0.2">
      <c r="I526" s="75"/>
    </row>
    <row r="527" spans="9:21" ht="14.25" hidden="1" customHeight="1" x14ac:dyDescent="0.2">
      <c r="I527" s="75"/>
    </row>
    <row r="528" spans="9:21" ht="14.25" hidden="1" customHeight="1" x14ac:dyDescent="0.2">
      <c r="I528" s="75"/>
    </row>
    <row r="529" spans="9:9" ht="14.25" hidden="1" customHeight="1" x14ac:dyDescent="0.2">
      <c r="I529" s="75"/>
    </row>
    <row r="530" spans="9:9" ht="14.25" hidden="1" customHeight="1" x14ac:dyDescent="0.2">
      <c r="I530" s="75"/>
    </row>
    <row r="531" spans="9:9" ht="14.25" hidden="1" customHeight="1" x14ac:dyDescent="0.2">
      <c r="I531" s="75"/>
    </row>
    <row r="532" spans="9:9" ht="14.25" hidden="1" customHeight="1" x14ac:dyDescent="0.2">
      <c r="I532" s="75"/>
    </row>
    <row r="533" spans="9:9" ht="14.25" hidden="1" customHeight="1" x14ac:dyDescent="0.2">
      <c r="I533" s="75"/>
    </row>
    <row r="534" spans="9:9" ht="14.25" hidden="1" customHeight="1" x14ac:dyDescent="0.2">
      <c r="I534" s="75"/>
    </row>
    <row r="535" spans="9:9" ht="14.25" hidden="1" customHeight="1" x14ac:dyDescent="0.2">
      <c r="I535" s="75"/>
    </row>
    <row r="536" spans="9:9" ht="14.25" hidden="1" customHeight="1" x14ac:dyDescent="0.2">
      <c r="I536" s="75"/>
    </row>
    <row r="537" spans="9:9" ht="14.25" hidden="1" customHeight="1" x14ac:dyDescent="0.2">
      <c r="I537" s="75"/>
    </row>
    <row r="538" spans="9:9" ht="14.25" hidden="1" customHeight="1" x14ac:dyDescent="0.2">
      <c r="I538" s="75"/>
    </row>
    <row r="539" spans="9:9" ht="14.25" hidden="1" customHeight="1" x14ac:dyDescent="0.2">
      <c r="I539" s="75"/>
    </row>
    <row r="540" spans="9:9" ht="14.25" hidden="1" customHeight="1" x14ac:dyDescent="0.2">
      <c r="I540" s="75"/>
    </row>
    <row r="541" spans="9:9" ht="14.25" hidden="1" customHeight="1" x14ac:dyDescent="0.2">
      <c r="I541" s="75"/>
    </row>
    <row r="542" spans="9:9" ht="14.25" hidden="1" customHeight="1" x14ac:dyDescent="0.2">
      <c r="I542" s="75"/>
    </row>
    <row r="543" spans="9:9" ht="14.25" hidden="1" customHeight="1" x14ac:dyDescent="0.2">
      <c r="I543" s="75"/>
    </row>
    <row r="544" spans="9:9" ht="14.25" hidden="1" customHeight="1" x14ac:dyDescent="0.2">
      <c r="I544" s="75"/>
    </row>
    <row r="545" spans="9:9" ht="14.25" hidden="1" customHeight="1" x14ac:dyDescent="0.2">
      <c r="I545" s="75"/>
    </row>
    <row r="546" spans="9:9" ht="14.25" hidden="1" customHeight="1" x14ac:dyDescent="0.2">
      <c r="I546" s="75"/>
    </row>
    <row r="547" spans="9:9" ht="14.25" hidden="1" customHeight="1" x14ac:dyDescent="0.2">
      <c r="I547" s="75"/>
    </row>
    <row r="548" spans="9:9" ht="14.25" hidden="1" customHeight="1" x14ac:dyDescent="0.2">
      <c r="I548" s="75"/>
    </row>
    <row r="549" spans="9:9" ht="14.25" hidden="1" customHeight="1" x14ac:dyDescent="0.2">
      <c r="I549" s="75"/>
    </row>
    <row r="550" spans="9:9" ht="14.25" hidden="1" customHeight="1" x14ac:dyDescent="0.2">
      <c r="I550" s="75"/>
    </row>
    <row r="551" spans="9:9" ht="14.25" hidden="1" customHeight="1" x14ac:dyDescent="0.2">
      <c r="I551" s="75"/>
    </row>
    <row r="552" spans="9:9" ht="14.25" hidden="1" customHeight="1" x14ac:dyDescent="0.2">
      <c r="I552" s="75"/>
    </row>
    <row r="553" spans="9:9" ht="14.25" hidden="1" customHeight="1" x14ac:dyDescent="0.2">
      <c r="I553" s="75"/>
    </row>
    <row r="554" spans="9:9" ht="14.25" hidden="1" customHeight="1" x14ac:dyDescent="0.2">
      <c r="I554" s="75"/>
    </row>
    <row r="555" spans="9:9" ht="14.25" hidden="1" customHeight="1" x14ac:dyDescent="0.2">
      <c r="I555" s="75"/>
    </row>
    <row r="556" spans="9:9" ht="14.25" hidden="1" customHeight="1" x14ac:dyDescent="0.2">
      <c r="I556" s="75"/>
    </row>
    <row r="557" spans="9:9" ht="14.25" hidden="1" customHeight="1" x14ac:dyDescent="0.2">
      <c r="I557" s="75"/>
    </row>
    <row r="558" spans="9:9" ht="14.25" hidden="1" customHeight="1" x14ac:dyDescent="0.2">
      <c r="I558" s="75"/>
    </row>
    <row r="559" spans="9:9" ht="14.25" hidden="1" customHeight="1" x14ac:dyDescent="0.2">
      <c r="I559" s="75"/>
    </row>
    <row r="560" spans="9:9" ht="14.25" hidden="1" customHeight="1" x14ac:dyDescent="0.2"/>
    <row r="561" ht="14.25" hidden="1" customHeight="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t="35.25" hidden="1" customHeight="1" x14ac:dyDescent="0.2"/>
    <row r="615" ht="63" hidden="1" customHeight="1" x14ac:dyDescent="0.2"/>
  </sheetData>
  <sheetProtection password="F209" sheet="1" objects="1" scenarios="1" selectLockedCells="1"/>
  <protectedRanges>
    <protectedRange sqref="A46:C74" name="Range1"/>
  </protectedRanges>
  <dataConsolidate/>
  <mergeCells count="319">
    <mergeCell ref="A112:O112"/>
    <mergeCell ref="M15:N15"/>
    <mergeCell ref="M16:N16"/>
    <mergeCell ref="F28:K28"/>
    <mergeCell ref="M28:N28"/>
    <mergeCell ref="M19:N19"/>
    <mergeCell ref="M22:N22"/>
    <mergeCell ref="F41:I41"/>
    <mergeCell ref="J41:K41"/>
    <mergeCell ref="A42:B42"/>
    <mergeCell ref="F40:I40"/>
    <mergeCell ref="J40:K40"/>
    <mergeCell ref="A41:B41"/>
    <mergeCell ref="C41:E41"/>
    <mergeCell ref="G19:L19"/>
    <mergeCell ref="G22:L22"/>
    <mergeCell ref="M18:N18"/>
    <mergeCell ref="I76:K76"/>
    <mergeCell ref="A57:C57"/>
    <mergeCell ref="A34:B34"/>
    <mergeCell ref="C34:E34"/>
    <mergeCell ref="F34:I34"/>
    <mergeCell ref="J34:K34"/>
    <mergeCell ref="A35:B35"/>
    <mergeCell ref="G13:L13"/>
    <mergeCell ref="G15:L15"/>
    <mergeCell ref="G16:L16"/>
    <mergeCell ref="G18:L18"/>
    <mergeCell ref="G17:N17"/>
    <mergeCell ref="A25:O25"/>
    <mergeCell ref="B3:K3"/>
    <mergeCell ref="A4:O4"/>
    <mergeCell ref="M29:N29"/>
    <mergeCell ref="A21:C21"/>
    <mergeCell ref="A20:E20"/>
    <mergeCell ref="L26:O26"/>
    <mergeCell ref="A15:E15"/>
    <mergeCell ref="D13:E13"/>
    <mergeCell ref="D12:E12"/>
    <mergeCell ref="M12:N12"/>
    <mergeCell ref="M13:N13"/>
    <mergeCell ref="A11:C11"/>
    <mergeCell ref="D11:E11"/>
    <mergeCell ref="N1:O2"/>
    <mergeCell ref="N3:O3"/>
    <mergeCell ref="G9:L9"/>
    <mergeCell ref="L1:M1"/>
    <mergeCell ref="D7:E7"/>
    <mergeCell ref="D8:E8"/>
    <mergeCell ref="M9:N9"/>
    <mergeCell ref="L2:M2"/>
    <mergeCell ref="G5:N5"/>
    <mergeCell ref="G6:L6"/>
    <mergeCell ref="C35:E35"/>
    <mergeCell ref="A39:B39"/>
    <mergeCell ref="F30:I30"/>
    <mergeCell ref="A119:O119"/>
    <mergeCell ref="A105:O105"/>
    <mergeCell ref="A113:O113"/>
    <mergeCell ref="F35:I35"/>
    <mergeCell ref="J35:K35"/>
    <mergeCell ref="A114:O114"/>
    <mergeCell ref="A115:O115"/>
    <mergeCell ref="A117:O117"/>
    <mergeCell ref="A94:E94"/>
    <mergeCell ref="C39:E39"/>
    <mergeCell ref="F39:I39"/>
    <mergeCell ref="C33:E33"/>
    <mergeCell ref="J33:K33"/>
    <mergeCell ref="A38:B38"/>
    <mergeCell ref="C38:E38"/>
    <mergeCell ref="F38:I38"/>
    <mergeCell ref="J38:K38"/>
    <mergeCell ref="F37:I37"/>
    <mergeCell ref="J37:K37"/>
    <mergeCell ref="J39:K39"/>
    <mergeCell ref="A36:B36"/>
    <mergeCell ref="C36:E36"/>
    <mergeCell ref="F36:I36"/>
    <mergeCell ref="N96:O96"/>
    <mergeCell ref="D19:E19"/>
    <mergeCell ref="A80:B80"/>
    <mergeCell ref="D49:G49"/>
    <mergeCell ref="D50:G50"/>
    <mergeCell ref="A59:C59"/>
    <mergeCell ref="A53:C53"/>
    <mergeCell ref="A77:B77"/>
    <mergeCell ref="A50:C50"/>
    <mergeCell ref="A58:C58"/>
    <mergeCell ref="A24:O24"/>
    <mergeCell ref="K49:L49"/>
    <mergeCell ref="K50:L50"/>
    <mergeCell ref="A52:C52"/>
    <mergeCell ref="D45:G45"/>
    <mergeCell ref="K45:L45"/>
    <mergeCell ref="M44:O44"/>
    <mergeCell ref="A47:C47"/>
    <mergeCell ref="A48:C48"/>
    <mergeCell ref="F33:I33"/>
    <mergeCell ref="A19:C19"/>
    <mergeCell ref="A46:C46"/>
    <mergeCell ref="A45:C45"/>
    <mergeCell ref="A90:B90"/>
    <mergeCell ref="C88:G88"/>
    <mergeCell ref="I88:J88"/>
    <mergeCell ref="K88:L88"/>
    <mergeCell ref="A92:B92"/>
    <mergeCell ref="J31:K31"/>
    <mergeCell ref="D56:G56"/>
    <mergeCell ref="A55:C55"/>
    <mergeCell ref="A51:C51"/>
    <mergeCell ref="D52:G52"/>
    <mergeCell ref="C32:E32"/>
    <mergeCell ref="F32:I32"/>
    <mergeCell ref="J32:K32"/>
    <mergeCell ref="A31:B31"/>
    <mergeCell ref="D54:G54"/>
    <mergeCell ref="A32:B32"/>
    <mergeCell ref="J36:K36"/>
    <mergeCell ref="A37:B37"/>
    <mergeCell ref="C37:E37"/>
    <mergeCell ref="C42:E42"/>
    <mergeCell ref="F42:I42"/>
    <mergeCell ref="J42:K42"/>
    <mergeCell ref="A40:B40"/>
    <mergeCell ref="C40:E40"/>
    <mergeCell ref="A111:O111"/>
    <mergeCell ref="N97:O97"/>
    <mergeCell ref="C97:M97"/>
    <mergeCell ref="A109:O109"/>
    <mergeCell ref="A101:O101"/>
    <mergeCell ref="M45:N45"/>
    <mergeCell ref="C90:G90"/>
    <mergeCell ref="I90:J90"/>
    <mergeCell ref="A103:O103"/>
    <mergeCell ref="A97:B97"/>
    <mergeCell ref="A107:O107"/>
    <mergeCell ref="A98:O98"/>
    <mergeCell ref="A95:E95"/>
    <mergeCell ref="K48:L48"/>
    <mergeCell ref="K90:L90"/>
    <mergeCell ref="C91:G91"/>
    <mergeCell ref="I91:J91"/>
    <mergeCell ref="K91:L91"/>
    <mergeCell ref="A99:O99"/>
    <mergeCell ref="A88:B88"/>
    <mergeCell ref="C92:G92"/>
    <mergeCell ref="I92:J92"/>
    <mergeCell ref="K92:L92"/>
    <mergeCell ref="A89:B89"/>
    <mergeCell ref="L3:M3"/>
    <mergeCell ref="A5:E5"/>
    <mergeCell ref="G14:N14"/>
    <mergeCell ref="C30:E30"/>
    <mergeCell ref="A6:C6"/>
    <mergeCell ref="A26:E26"/>
    <mergeCell ref="D6:E6"/>
    <mergeCell ref="D22:E22"/>
    <mergeCell ref="A9:C9"/>
    <mergeCell ref="A10:C10"/>
    <mergeCell ref="G7:L7"/>
    <mergeCell ref="G8:L8"/>
    <mergeCell ref="M7:N7"/>
    <mergeCell ref="M8:N8"/>
    <mergeCell ref="M6:N6"/>
    <mergeCell ref="F26:K26"/>
    <mergeCell ref="A23:O23"/>
    <mergeCell ref="A8:C8"/>
    <mergeCell ref="A16:C16"/>
    <mergeCell ref="A13:C13"/>
    <mergeCell ref="D18:E18"/>
    <mergeCell ref="J30:K30"/>
    <mergeCell ref="A27:O27"/>
    <mergeCell ref="C89:G89"/>
    <mergeCell ref="I89:J89"/>
    <mergeCell ref="K89:L89"/>
    <mergeCell ref="K53:L53"/>
    <mergeCell ref="K57:L57"/>
    <mergeCell ref="K58:L58"/>
    <mergeCell ref="D10:E10"/>
    <mergeCell ref="A22:C22"/>
    <mergeCell ref="D17:E17"/>
    <mergeCell ref="D14:E14"/>
    <mergeCell ref="A12:C12"/>
    <mergeCell ref="A14:C14"/>
    <mergeCell ref="A17:C17"/>
    <mergeCell ref="A18:C18"/>
    <mergeCell ref="D16:E16"/>
    <mergeCell ref="D55:G55"/>
    <mergeCell ref="D58:G58"/>
    <mergeCell ref="A56:C56"/>
    <mergeCell ref="A43:B43"/>
    <mergeCell ref="F31:I31"/>
    <mergeCell ref="D53:G53"/>
    <mergeCell ref="D57:G57"/>
    <mergeCell ref="A49:C49"/>
    <mergeCell ref="A33:B33"/>
    <mergeCell ref="I87:J87"/>
    <mergeCell ref="K87:L87"/>
    <mergeCell ref="A83:B83"/>
    <mergeCell ref="K52:L52"/>
    <mergeCell ref="D47:G47"/>
    <mergeCell ref="D51:G51"/>
    <mergeCell ref="K46:L46"/>
    <mergeCell ref="C31:E31"/>
    <mergeCell ref="A7:C7"/>
    <mergeCell ref="D21:E21"/>
    <mergeCell ref="G10:N10"/>
    <mergeCell ref="M11:N11"/>
    <mergeCell ref="G11:L11"/>
    <mergeCell ref="K54:L54"/>
    <mergeCell ref="K56:L56"/>
    <mergeCell ref="K51:L51"/>
    <mergeCell ref="G12:L12"/>
    <mergeCell ref="D9:E9"/>
    <mergeCell ref="A54:C54"/>
    <mergeCell ref="A30:B30"/>
    <mergeCell ref="A29:B29"/>
    <mergeCell ref="C29:E29"/>
    <mergeCell ref="F29:I29"/>
    <mergeCell ref="J29:K29"/>
    <mergeCell ref="A91:B91"/>
    <mergeCell ref="K55:L55"/>
    <mergeCell ref="A84:B84"/>
    <mergeCell ref="K83:L83"/>
    <mergeCell ref="C84:G84"/>
    <mergeCell ref="I84:J84"/>
    <mergeCell ref="A87:B87"/>
    <mergeCell ref="N43:O43"/>
    <mergeCell ref="D48:G48"/>
    <mergeCell ref="C43:M43"/>
    <mergeCell ref="K84:L84"/>
    <mergeCell ref="C85:G85"/>
    <mergeCell ref="I85:J85"/>
    <mergeCell ref="K85:L85"/>
    <mergeCell ref="K47:L47"/>
    <mergeCell ref="D46:G46"/>
    <mergeCell ref="A44:E44"/>
    <mergeCell ref="A81:B81"/>
    <mergeCell ref="C86:G86"/>
    <mergeCell ref="I86:J86"/>
    <mergeCell ref="K86:L86"/>
    <mergeCell ref="C87:G87"/>
    <mergeCell ref="A78:B78"/>
    <mergeCell ref="A86:B86"/>
    <mergeCell ref="A85:B85"/>
    <mergeCell ref="A82:B82"/>
    <mergeCell ref="A79:B79"/>
    <mergeCell ref="C78:G78"/>
    <mergeCell ref="I78:J78"/>
    <mergeCell ref="K78:L78"/>
    <mergeCell ref="C79:G79"/>
    <mergeCell ref="I81:J81"/>
    <mergeCell ref="K81:L81"/>
    <mergeCell ref="C82:G82"/>
    <mergeCell ref="I79:J79"/>
    <mergeCell ref="K79:L79"/>
    <mergeCell ref="C80:G80"/>
    <mergeCell ref="I80:J80"/>
    <mergeCell ref="K80:L80"/>
    <mergeCell ref="C81:G81"/>
    <mergeCell ref="K82:L82"/>
    <mergeCell ref="C83:G83"/>
    <mergeCell ref="I83:J83"/>
    <mergeCell ref="I82:J82"/>
    <mergeCell ref="D59:G59"/>
    <mergeCell ref="K59:L59"/>
    <mergeCell ref="A60:C60"/>
    <mergeCell ref="D60:G60"/>
    <mergeCell ref="K60:L60"/>
    <mergeCell ref="A61:C61"/>
    <mergeCell ref="D61:G61"/>
    <mergeCell ref="K61:L61"/>
    <mergeCell ref="A62:C62"/>
    <mergeCell ref="A66:C66"/>
    <mergeCell ref="D66:G66"/>
    <mergeCell ref="K66:L66"/>
    <mergeCell ref="A67:C67"/>
    <mergeCell ref="D67:G67"/>
    <mergeCell ref="K67:L67"/>
    <mergeCell ref="A65:C65"/>
    <mergeCell ref="K62:L62"/>
    <mergeCell ref="A63:C63"/>
    <mergeCell ref="D63:G63"/>
    <mergeCell ref="K63:L63"/>
    <mergeCell ref="A64:C64"/>
    <mergeCell ref="D64:G64"/>
    <mergeCell ref="K64:L64"/>
    <mergeCell ref="D62:G62"/>
    <mergeCell ref="D65:G65"/>
    <mergeCell ref="K65:L65"/>
    <mergeCell ref="C77:G77"/>
    <mergeCell ref="I77:J77"/>
    <mergeCell ref="K77:L77"/>
    <mergeCell ref="A75:O75"/>
    <mergeCell ref="A76:F76"/>
    <mergeCell ref="M76:O76"/>
    <mergeCell ref="M77:N77"/>
    <mergeCell ref="A72:C72"/>
    <mergeCell ref="D72:G72"/>
    <mergeCell ref="K72:L72"/>
    <mergeCell ref="A73:C73"/>
    <mergeCell ref="D73:G73"/>
    <mergeCell ref="K73:L73"/>
    <mergeCell ref="A74:C74"/>
    <mergeCell ref="D74:G74"/>
    <mergeCell ref="K74:L74"/>
    <mergeCell ref="A70:C70"/>
    <mergeCell ref="D70:G70"/>
    <mergeCell ref="K70:L70"/>
    <mergeCell ref="A71:C71"/>
    <mergeCell ref="D71:G71"/>
    <mergeCell ref="K71:L71"/>
    <mergeCell ref="A68:C68"/>
    <mergeCell ref="D68:G68"/>
    <mergeCell ref="K68:L68"/>
    <mergeCell ref="A69:C69"/>
    <mergeCell ref="D69:G69"/>
    <mergeCell ref="K69:L69"/>
  </mergeCells>
  <conditionalFormatting sqref="O30:O42 O46:O74">
    <cfRule type="expression" dxfId="20" priority="43" stopIfTrue="1">
      <formula>OR($O30="Incomplete",$O30="Select Measure",$O30="Selection Error",$O30="Check Wattages",$O30="Check Quantities")</formula>
    </cfRule>
  </conditionalFormatting>
  <conditionalFormatting sqref="A27:O27 A75:O75">
    <cfRule type="expression" dxfId="19" priority="339" stopIfTrue="1">
      <formula>OR(SUM($K$46:$L$74)+SUM($L$30:$L$42)&gt;=30,$S$46)</formula>
    </cfRule>
  </conditionalFormatting>
  <conditionalFormatting sqref="C30:E42">
    <cfRule type="expression" dxfId="18" priority="36" stopIfTrue="1">
      <formula>AND(ISTEXT(A30),ISBLANK(C30))</formula>
    </cfRule>
  </conditionalFormatting>
  <conditionalFormatting sqref="F30:I42">
    <cfRule type="expression" dxfId="17" priority="35" stopIfTrue="1">
      <formula>AND(ISTEXT(A30),ISBLANK(F30))</formula>
    </cfRule>
  </conditionalFormatting>
  <conditionalFormatting sqref="J30:K42">
    <cfRule type="expression" dxfId="16" priority="34" stopIfTrue="1">
      <formula>AND(ISTEXT(A30),ISBLANK(J30))</formula>
    </cfRule>
  </conditionalFormatting>
  <conditionalFormatting sqref="L30:L42">
    <cfRule type="expression" dxfId="15" priority="29" stopIfTrue="1">
      <formula>AND(ISTEXT(A30),ISBLANK(L30))</formula>
    </cfRule>
  </conditionalFormatting>
  <conditionalFormatting sqref="D57:G74">
    <cfRule type="expression" dxfId="14" priority="22" stopIfTrue="1">
      <formula>AND(ISTEXT(A57),ISBLANK(D57))</formula>
    </cfRule>
  </conditionalFormatting>
  <conditionalFormatting sqref="K57:L74">
    <cfRule type="expression" dxfId="13" priority="21" stopIfTrue="1">
      <formula>AND(ISTEXT(A57),ISBLANK(K57))</formula>
    </cfRule>
  </conditionalFormatting>
  <conditionalFormatting sqref="C78:G92">
    <cfRule type="expression" dxfId="12" priority="15" stopIfTrue="1">
      <formula>AND(ISTEXT(A78),ISBLANK(C78))</formula>
    </cfRule>
  </conditionalFormatting>
  <conditionalFormatting sqref="I78:J92">
    <cfRule type="expression" dxfId="11" priority="14" stopIfTrue="1">
      <formula>AND(ISTEXT(A78),ISBLANK(I78))</formula>
    </cfRule>
  </conditionalFormatting>
  <conditionalFormatting sqref="K78:L92">
    <cfRule type="expression" dxfId="10" priority="13" stopIfTrue="1">
      <formula>AND(ISTEXT(A78),ISBLANK(K78))</formula>
    </cfRule>
  </conditionalFormatting>
  <conditionalFormatting sqref="O78:O92">
    <cfRule type="expression" dxfId="9" priority="10" stopIfTrue="1">
      <formula>OR($O78="Incomplete",$O78="Select Measure",$O78="Selection Error",$O78="Check Wattages",$O78="Check Quanties")</formula>
    </cfRule>
  </conditionalFormatting>
  <conditionalFormatting sqref="N78:N92">
    <cfRule type="expression" dxfId="8" priority="7" stopIfTrue="1">
      <formula>N78="&lt;CAPPED&gt;"</formula>
    </cfRule>
  </conditionalFormatting>
  <conditionalFormatting sqref="D46:G56">
    <cfRule type="expression" dxfId="7" priority="2" stopIfTrue="1">
      <formula>AND(ISTEXT(A46),ISBLANK(D46))</formula>
    </cfRule>
  </conditionalFormatting>
  <conditionalFormatting sqref="K46:L56">
    <cfRule type="expression" dxfId="6" priority="1" stopIfTrue="1">
      <formula>AND(ISTEXT(A46),ISBLANK(K46))</formula>
    </cfRule>
  </conditionalFormatting>
  <conditionalFormatting sqref="J46:J74">
    <cfRule type="expression" dxfId="5" priority="364" stopIfTrue="1">
      <formula>AND(NOT(OR(ISBLANK(A46),A46=$R$4,A46=$R$5,A46=$R$6,A46=$R$7,A46=$R$8,A46=$R$13,A46=$R$14)),ISBLANK(J46))</formula>
    </cfRule>
    <cfRule type="expression" dxfId="4" priority="365" stopIfTrue="1">
      <formula>OR(A46=$R$4,A46=$R$5,A46=$R$6,A46=$R$7,A46=$R$8,A46=$R$13,A46=$R$14)</formula>
    </cfRule>
  </conditionalFormatting>
  <conditionalFormatting sqref="I46:I74">
    <cfRule type="expression" dxfId="3" priority="366" stopIfTrue="1">
      <formula>AND(NOT(OR(ISBLANK(A46),A46=$R$4,A46=$R$5,A46=$R$6,A46=$R$7,A46=$R$8,A46=$R$13,A46=$R$14)),ISBLANK(I46))</formula>
    </cfRule>
    <cfRule type="expression" dxfId="2" priority="367" stopIfTrue="1">
      <formula>OR(A46=$R$4,A46=$R$5,A46=$R$6,A46=$R$7,A46=$R$8,A46=$R$13,A46=$R$14)</formula>
    </cfRule>
  </conditionalFormatting>
  <dataValidations xWindow="503" yWindow="433" count="19">
    <dataValidation type="list" allowBlank="1" showInputMessage="1" showErrorMessage="1" sqref="D46:G74 H57:H58" xr:uid="{00000000-0002-0000-0100-000000000000}">
      <formula1>INDIRECT(A46)</formula1>
    </dataValidation>
    <dataValidation type="list" allowBlank="1" showInputMessage="1" showErrorMessage="1" sqref="C78:G92 C30:E42" xr:uid="{00000000-0002-0000-0100-000001000000}">
      <formula1>INDIRECT(A30)</formula1>
    </dataValidation>
    <dataValidation type="whole" allowBlank="1" showInputMessage="1" showErrorMessage="1" errorTitle="Invalid Entry" error="Please enter whole number greater than zero." sqref="K46:L74" xr:uid="{00000000-0002-0000-0100-000002000000}">
      <formula1>0</formula1>
      <formula2>10000000000</formula2>
    </dataValidation>
    <dataValidation type="list" allowBlank="1" showInputMessage="1" showErrorMessage="1" sqref="A46:C74" xr:uid="{00000000-0002-0000-0100-000003000000}">
      <formula1>Measure</formula1>
    </dataValidation>
    <dataValidation allowBlank="1" showInputMessage="1" showErrorMessage="1" errorTitle="Value cannot be changed" error="Value cannot be changed" sqref="A76:F76" xr:uid="{00000000-0002-0000-0100-000004000000}"/>
    <dataValidation allowBlank="1" showInputMessage="1" showErrorMessage="1" errorTitle="Value cannot be Changed" error="Value cannot be Changed" sqref="A1:L1" xr:uid="{00000000-0002-0000-0100-000005000000}"/>
    <dataValidation allowBlank="1" showInputMessage="1" showErrorMessage="1" errorTitle="Value Cannot be Changed" error="Value Cannot be Changed" sqref="M76:O76 A28:E28 M44:O44 L28:M28 O28" xr:uid="{00000000-0002-0000-0100-000006000000}"/>
    <dataValidation allowBlank="1" showErrorMessage="1" errorTitle="Value Cannot be Changed" error="Value Cannot be Changed" sqref="F28" xr:uid="{00000000-0002-0000-0100-000007000000}"/>
    <dataValidation type="list" allowBlank="1" showInputMessage="1" showErrorMessage="1" sqref="A30:B42" xr:uid="{00000000-0002-0000-0100-000008000000}">
      <formula1>LED_Tubes</formula1>
    </dataValidation>
    <dataValidation type="list" allowBlank="1" showInputMessage="1" showErrorMessage="1" sqref="J30:K42" xr:uid="{00000000-0002-0000-0100-000009000000}">
      <formula1>INDIRECT(C30)</formula1>
    </dataValidation>
    <dataValidation type="custom" allowBlank="1" showInputMessage="1" showErrorMessage="1" errorTitle="Enter as multiples of 2." error="When replacing 8FT lamps with two 4FT LED tubes enter the quantity in multiples of 2." sqref="L30:L42" xr:uid="{00000000-0002-0000-0100-00000A000000}">
      <formula1>NOT(AND(OR(C30="_8FT_T8_to_2x_4Ft_LED_tubes",C30="_8FT_T12_to_2x_4Ft_LED_tubes"),ISODD(L30)))</formula1>
    </dataValidation>
    <dataValidation type="whole" allowBlank="1" showInputMessage="1" showErrorMessage="1" errorTitle="Value out of Range" error="The new wattage of the lamp that was entered it too large or too small for the incentive &quot;Measure Type&quot; chosen." sqref="H62:H69 H48:H55" xr:uid="{00000000-0002-0000-0100-00000B000000}">
      <formula1>T63</formula1>
      <formula2>U63</formula2>
    </dataValidation>
    <dataValidation type="whole" allowBlank="1" showInputMessage="1" showErrorMessage="1" errorTitle="Value out of Range" error="The new wattage of the lamp that was entered it too large or too small for the incentive &quot;Measure Type&quot; chosen." sqref="H70 H56" xr:uid="{00000000-0002-0000-0100-00000C000000}">
      <formula1>T71</formula1>
      <formula2>#REF!</formula2>
    </dataValidation>
    <dataValidation type="whole" allowBlank="1" showInputMessage="1" showErrorMessage="1" errorTitle="Value out of Range" error="The new wattage of the lamp that was entered it too large or too small for the incentive &quot;Measure Type&quot; chosen." sqref="H71:H74" xr:uid="{00000000-0002-0000-0100-00000D000000}">
      <formula1>T86</formula1>
      <formula2>U64</formula2>
    </dataValidation>
    <dataValidation type="list" allowBlank="1" showInputMessage="1" showErrorMessage="1" sqref="A79:B92 A78:B78" xr:uid="{00000000-0002-0000-0100-00000E000000}">
      <formula1>Controls_Measures</formula1>
    </dataValidation>
    <dataValidation type="whole" operator="greaterThanOrEqual" allowBlank="1" showInputMessage="1" showErrorMessage="1" errorTitle="Greater than zero please." error="Please enter a whole number greater than zero." sqref="I78:J92" xr:uid="{00000000-0002-0000-0100-00000F000000}">
      <formula1>1</formula1>
    </dataValidation>
    <dataValidation type="custom" allowBlank="1" showInputMessage="1" showErrorMessage="1" sqref="J46:J74" xr:uid="{00000000-0002-0000-0100-000010000000}">
      <formula1>AND(J46&gt;=I46*2,J46&lt;=S46)</formula1>
    </dataValidation>
    <dataValidation type="decimal" allowBlank="1" showInputMessage="1" showErrorMessage="1" errorTitle="Value out of Range" error="The new wattage of the fixture that was entered it too large or too small for the incentive &quot;Measure Type&quot; chosen." sqref="I46:I74" xr:uid="{00000000-0002-0000-0100-000011000000}">
      <formula1>VLOOKUP(CONCATENATE(A46,D46),$A$125:$D$325,4,FALSE)</formula1>
      <formula2>VLOOKUP(CONCATENATE(A46,D46),$A$125:$F$325,6,FALSE)</formula2>
    </dataValidation>
    <dataValidation type="custom" allowBlank="1" showInputMessage="1" showErrorMessage="1" errorTitle="Value out of Range" error="The new wattage of the lamp that was entered it too large or too small for the incentive &quot;Measure Type&quot; chosen." sqref="F30:I42" xr:uid="{00000000-0002-0000-0100-000012000000}">
      <formula1>F30&lt;=J30*0.65</formula1>
    </dataValidation>
  </dataValidations>
  <hyperlinks>
    <hyperlink ref="U47" r:id="rId1" xr:uid="{00000000-0004-0000-0100-000000000000}"/>
    <hyperlink ref="O28" location="Lighting!B3" display="*Top of Page" xr:uid="{00000000-0004-0000-0100-000001000000}"/>
    <hyperlink ref="M76:O76" location="Lighting!B3" display="*Click here to go back to top of page" xr:uid="{00000000-0004-0000-0100-000003000000}"/>
    <hyperlink ref="A113:O113" r:id="rId2" display="http://www.energystar.gov/certified-products/certified-products?c=products.pr_find_es_products" xr:uid="{00000000-0004-0000-0100-000004000000}"/>
    <hyperlink ref="M44:O44" location="Lighting!B3" display="*Click here to go back to top of page" xr:uid="{00000000-0004-0000-0100-000005000000}"/>
    <hyperlink ref="F28" location="Lighting!A53" display="*Click here for all measures except for LED Tubes and Sensors" xr:uid="{00000000-0004-0000-0100-000006000000}"/>
    <hyperlink ref="M28:N28" location="Lighting!A85" display="*Click here for Sensors" xr:uid="{00000000-0004-0000-0100-000007000000}"/>
    <hyperlink ref="A111:O111" r:id="rId3" display="https://www.designlights.org/search/" xr:uid="{00000000-0004-0000-0100-000008000000}"/>
    <hyperlink ref="A112:O112" r:id="rId4" display="http://www.energystar.gov/certified-products/certified-products?c=products.pr_find_es_products" xr:uid="{00000000-0004-0000-0100-00000A000000}"/>
    <hyperlink ref="A111" r:id="rId5" xr:uid="{00000000-0004-0000-0100-000002000000}"/>
    <hyperlink ref="A113" r:id="rId6" xr:uid="{00000000-0004-0000-0100-000009000000}"/>
  </hyperlinks>
  <printOptions horizontalCentered="1"/>
  <pageMargins left="0.25" right="0.25" top="0.4" bottom="0.4" header="0.5" footer="0.34"/>
  <pageSetup scale="49" fitToHeight="0" orientation="portrait" useFirstPageNumber="1" horizontalDpi="300" verticalDpi="300" r:id="rId7"/>
  <headerFooter scaleWithDoc="0">
    <oddFooter>&amp;LEasySave Plus Lighting Worksheet&amp;RApplication Version:4/28/2020</oddFooter>
  </headerFooter>
  <rowBreaks count="2" manualBreakCount="2">
    <brk id="42" max="14" man="1"/>
    <brk id="96" max="14" man="1"/>
  </rowBreaks>
  <colBreaks count="1" manualBreakCount="1">
    <brk id="16" max="1048575" man="1"/>
  </colBreaks>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30</vt:i4>
      </vt:variant>
    </vt:vector>
  </HeadingPairs>
  <TitlesOfParts>
    <vt:vector size="32" baseType="lpstr">
      <vt:lpstr>Cover</vt:lpstr>
      <vt:lpstr>Lighting</vt:lpstr>
      <vt:lpstr>_2FT_T12_to_LED_tubes</vt:lpstr>
      <vt:lpstr>_2FT_T8_to_LED_tubes</vt:lpstr>
      <vt:lpstr>_3FT_T12_to_LED_tubes</vt:lpstr>
      <vt:lpstr>_3FT_T8_to_LED_tubes</vt:lpstr>
      <vt:lpstr>_4FT_T12_to_LED_tubes</vt:lpstr>
      <vt:lpstr>_4FT_T8_to_LED_tubes</vt:lpstr>
      <vt:lpstr>_8FT_T12_to_2x_4FT_LED_tubes</vt:lpstr>
      <vt:lpstr>_8FT_T12_to_LED_tubes</vt:lpstr>
      <vt:lpstr>_8FT_T8_to_2x_4FT_LED_tubes</vt:lpstr>
      <vt:lpstr>_8FT_T8_to_LED_tubes</vt:lpstr>
      <vt:lpstr>Controls_Measures</vt:lpstr>
      <vt:lpstr>Daylight_Controls</vt:lpstr>
      <vt:lpstr>Delamping_Interior</vt:lpstr>
      <vt:lpstr>Exit_Sign</vt:lpstr>
      <vt:lpstr>HID_to_T8_or_T5_Exterior</vt:lpstr>
      <vt:lpstr>Induction_Exterior</vt:lpstr>
      <vt:lpstr>Induction_Interior</vt:lpstr>
      <vt:lpstr>LED_Fixture_Exterior</vt:lpstr>
      <vt:lpstr>LED_Fixture_Interior</vt:lpstr>
      <vt:lpstr>LED_Lamp_Exterior</vt:lpstr>
      <vt:lpstr>LED_Lamp_Interior</vt:lpstr>
      <vt:lpstr>LED_Traffic_Lights</vt:lpstr>
      <vt:lpstr>LED_Tubes</vt:lpstr>
      <vt:lpstr>LED_Tubes_Exterior</vt:lpstr>
      <vt:lpstr>LED_Tubes_Interior</vt:lpstr>
      <vt:lpstr>Measure</vt:lpstr>
      <vt:lpstr>Occupancy_Sensor</vt:lpstr>
      <vt:lpstr>Cover!Print_Area</vt:lpstr>
      <vt:lpstr>Lighting!Print_Area</vt:lpstr>
      <vt:lpstr>Pulse_Start_Metal_Halide_Interior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Incentive Application - TEP Large Existing</dc:title>
  <dc:creator>Patrick J. O'Leary Jr.</dc:creator>
  <cp:lastModifiedBy>Bird, Craig</cp:lastModifiedBy>
  <cp:lastPrinted>2019-01-11T18:55:27Z</cp:lastPrinted>
  <dcterms:created xsi:type="dcterms:W3CDTF">2003-03-20T18:04:27Z</dcterms:created>
  <dcterms:modified xsi:type="dcterms:W3CDTF">2020-04-29T03:51:24Z</dcterms:modified>
</cp:coreProperties>
</file>