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T:\TEP_UNS\Administration\Process Documents\2020 Program Document Review\ESP\Prescriptive Worksheets\"/>
    </mc:Choice>
  </mc:AlternateContent>
  <xr:revisionPtr revIDLastSave="0" documentId="8_{266093F7-AD59-4E6E-AD87-B6C4D119A061}" xr6:coauthVersionLast="44" xr6:coauthVersionMax="44" xr10:uidLastSave="{00000000-0000-0000-0000-000000000000}"/>
  <workbookProtection workbookPassword="F209" lockStructure="1"/>
  <bookViews>
    <workbookView xWindow="-110" yWindow="-110" windowWidth="19420" windowHeight="10420" tabRatio="868" xr2:uid="{00000000-000D-0000-FFFF-FFFF00000000}"/>
  </bookViews>
  <sheets>
    <sheet name="Cover" sheetId="64" r:id="rId1"/>
    <sheet name="FumeDCV" sheetId="63" r:id="rId2"/>
  </sheets>
  <definedNames>
    <definedName name="Advanced_Power_Strips">FumeDCV!$M$68:$O$68</definedName>
    <definedName name="AdvancedPower">FumeDCV!$J$67</definedName>
    <definedName name="Commercial_Software_Power_Management">FumeDCV!$J$75:$J$76</definedName>
    <definedName name="Load_Sensor">FumeDCV!$N$69</definedName>
    <definedName name="Occupancy">FumeDCV!$M$69:$M$72</definedName>
    <definedName name="PowerMgmt">FumeDCV!$J$68</definedName>
    <definedName name="_xlnm.Print_Area" localSheetId="0">Cover!$A$1:$N$54</definedName>
    <definedName name="_xlnm.Print_Area" localSheetId="1">FumeDCV!$A$1:$H$42</definedName>
    <definedName name="Timer_Plug">FumeDCV!$O$69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63" l="1"/>
  <c r="G31" i="63"/>
  <c r="G32" i="63"/>
  <c r="G33" i="63"/>
  <c r="G34" i="63"/>
  <c r="G35" i="63"/>
  <c r="G36" i="63"/>
  <c r="G37" i="63"/>
  <c r="G38" i="63"/>
  <c r="G29" i="63"/>
  <c r="G22" i="63"/>
  <c r="G23" i="63"/>
  <c r="G24" i="63"/>
  <c r="G25" i="63"/>
  <c r="G21" i="63"/>
  <c r="I38" i="63"/>
  <c r="H38" i="63"/>
  <c r="I37" i="63"/>
  <c r="H37" i="63"/>
  <c r="I36" i="63"/>
  <c r="H36" i="63"/>
  <c r="I35" i="63"/>
  <c r="H35" i="63"/>
  <c r="I34" i="63"/>
  <c r="H34" i="63"/>
  <c r="I33" i="63"/>
  <c r="H33" i="63"/>
  <c r="I32" i="63"/>
  <c r="H32" i="63"/>
  <c r="I31" i="63"/>
  <c r="H31" i="63"/>
  <c r="I30" i="63"/>
  <c r="H30" i="63"/>
  <c r="I29" i="63"/>
  <c r="H29" i="63"/>
  <c r="H25" i="63"/>
  <c r="H24" i="63"/>
  <c r="H23" i="63"/>
  <c r="H22" i="63"/>
  <c r="I22" i="63"/>
  <c r="I23" i="63"/>
  <c r="I24" i="63"/>
  <c r="I25" i="63"/>
  <c r="H21" i="63"/>
  <c r="H26" i="63"/>
  <c r="I21" i="63"/>
  <c r="I28" i="63"/>
  <c r="I39" i="63"/>
  <c r="J74" i="63"/>
  <c r="J94" i="63"/>
  <c r="J93" i="63"/>
  <c r="J95" i="63"/>
  <c r="H39" i="63"/>
  <c r="H41" i="63"/>
</calcChain>
</file>

<file path=xl/sharedStrings.xml><?xml version="1.0" encoding="utf-8"?>
<sst xmlns="http://schemas.openxmlformats.org/spreadsheetml/2006/main" count="119" uniqueCount="103">
  <si>
    <t>Quantity</t>
  </si>
  <si>
    <t>Measure</t>
  </si>
  <si>
    <t>Project Completion Date</t>
  </si>
  <si>
    <t>Subtotal</t>
  </si>
  <si>
    <t>Look Up Incentive</t>
  </si>
  <si>
    <t>Project Name:</t>
  </si>
  <si>
    <t>TEP EasySave Plus - Prescriptive Application</t>
  </si>
  <si>
    <t>Manufacturer</t>
  </si>
  <si>
    <t>Model #</t>
  </si>
  <si>
    <t>.</t>
  </si>
  <si>
    <t>Load_Sensor</t>
  </si>
  <si>
    <t>Timer_Plug</t>
  </si>
  <si>
    <t>8-Outlet</t>
  </si>
  <si>
    <t>10-Outlet</t>
  </si>
  <si>
    <t>Measure Incentives &amp; Specifications</t>
  </si>
  <si>
    <t>TEP Account #:</t>
  </si>
  <si>
    <t>All work shall be performed in accordance with all applicable professional standards and comply with all applicable federal, state, and local laws, ordinances,codes and regulations.</t>
  </si>
  <si>
    <t>Commercial Energy Solutions</t>
  </si>
  <si>
    <t>EasySave Plus</t>
  </si>
  <si>
    <t>Prescriptive Measures for Existing Facilities</t>
  </si>
  <si>
    <t>Submit application to:</t>
  </si>
  <si>
    <t>TEP Commercial Energy Solutions</t>
  </si>
  <si>
    <t>88 E Broadway Blvd</t>
  </si>
  <si>
    <t>Mail Stop HQW505</t>
  </si>
  <si>
    <t>PO Box 711, Tucson, AZ 85702</t>
  </si>
  <si>
    <t>Tel: 1-866-324-5506</t>
  </si>
  <si>
    <t>ces@tep.com</t>
  </si>
  <si>
    <t xml:space="preserve">Program updates will be posted at:  </t>
  </si>
  <si>
    <t>Application Process</t>
  </si>
  <si>
    <t>1. Submit a Pre-Notification Application.</t>
  </si>
  <si>
    <t>2. Install the qualified technology.</t>
  </si>
  <si>
    <t>3. Submit a complete, signed Final Application with all documentation.</t>
  </si>
  <si>
    <t>4. Receive incentive check within 6 weeks of Final Application approval.</t>
  </si>
  <si>
    <t>Timer_Power_Strips</t>
  </si>
  <si>
    <t>www.tepcommercialenergysolutions.com</t>
  </si>
  <si>
    <t>Incentives cannot exceed 50% of incremental measure cost.</t>
  </si>
  <si>
    <t>Size (HP)</t>
  </si>
  <si>
    <t>Exhaust System Measures</t>
  </si>
  <si>
    <t>Exhaust Systems</t>
  </si>
  <si>
    <t>Kitchen Exhaust Demand Control Ventilation</t>
  </si>
  <si>
    <t>High Efficiency Low Flow Fume Hood - 48" wide</t>
  </si>
  <si>
    <t>High Efficiency Low Flow Fume Hood - 60" wide</t>
  </si>
  <si>
    <t>High Efficiency Low Flow Fume Hood - 72" wide</t>
  </si>
  <si>
    <t>High Efficiency Low Flow Fume Hood - 96" wide</t>
  </si>
  <si>
    <t>$600/Hood</t>
  </si>
  <si>
    <t>High Efficiency Low Flow Fume Hood</t>
  </si>
  <si>
    <t>Kitchen Exhaust Hood DCV</t>
  </si>
  <si>
    <t>Kitchen Hood DCV</t>
  </si>
  <si>
    <t>Incentive/Unit</t>
  </si>
  <si>
    <t>Exhaust_Fan_Rating_3_HP</t>
  </si>
  <si>
    <t>Exhaust_Fan_Rating_5_HP</t>
  </si>
  <si>
    <t>Exhaust_Fan_Rating_10_HP</t>
  </si>
  <si>
    <t>Exhaust_Fan_Rating_15_HP</t>
  </si>
  <si>
    <t>Exhaust_Fan_Rating_20_HP</t>
  </si>
  <si>
    <t>Exhaust_Fan_Rating_25_HP</t>
  </si>
  <si>
    <t>Kitchen Exhaust Hood/Fan with controls</t>
  </si>
  <si>
    <t>Controls Manuf/Model #</t>
  </si>
  <si>
    <t>System</t>
  </si>
  <si>
    <t>Hi_E_Low_Flow_Hood</t>
  </si>
  <si>
    <t>50 FPM</t>
  </si>
  <si>
    <t>High E Hood</t>
  </si>
  <si>
    <t>60 FPM</t>
  </si>
  <si>
    <t>Flow Velocity</t>
  </si>
  <si>
    <t>Width x Sash Height</t>
  </si>
  <si>
    <t>Hi E Hood width x Sash Height</t>
  </si>
  <si>
    <t>48" x 18"</t>
  </si>
  <si>
    <t>48" x 28"</t>
  </si>
  <si>
    <t>60" x 18"</t>
  </si>
  <si>
    <t>60" x 28"</t>
  </si>
  <si>
    <t>96" x 18"</t>
  </si>
  <si>
    <t>96" x 28"</t>
  </si>
  <si>
    <t>Kitchen DCV Total</t>
  </si>
  <si>
    <t>Fume Hood Total</t>
  </si>
  <si>
    <t>Exhaust  System Total</t>
  </si>
  <si>
    <r>
      <rPr>
        <b/>
        <sz val="11"/>
        <rFont val="Arial"/>
        <family val="2"/>
      </rPr>
      <t xml:space="preserve">Commercial Kitchen Exhaust Hood Demand Control Ventilation
</t>
    </r>
    <r>
      <rPr>
        <sz val="11"/>
        <rFont val="Arial"/>
        <family val="2"/>
      </rPr>
      <t xml:space="preserve">Measure: Install Controls and VSD to create exhaust system that is responsive to kitchen exhaust needs.
    • Eligibility: existing unit is a constant volume kitchen hood with manual controls for exhaust and make-up air systems.
    • Control system to incorporate VSD(s) and sensors as required (such as temperature, optical smoke/steam, and space pressure) to modulate volume to match 
        exhaust requirement.
    • Upgraded system must comply with all state and local Fire, Mechanical, and Electrical codes.
  </t>
    </r>
    <r>
      <rPr>
        <i/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High Efficiency Low Flow Laboratory Fume Hoods
</t>
    </r>
    <r>
      <rPr>
        <sz val="11"/>
        <rFont val="Arial"/>
        <family val="2"/>
      </rPr>
      <t>Measure: Install High Efficiency Low Flow Laboratory Fume hoods with face airflow velocity of 50 to 60 Feet per Minute (FPM) .
    • Eligibility: New System or replacment of existing unit with Face Airflow of approximately 100 FPM.</t>
    </r>
    <r>
      <rPr>
        <i/>
        <sz val="11"/>
        <rFont val="Arial"/>
        <family val="2"/>
      </rPr>
      <t xml:space="preserve">
    • </t>
    </r>
    <r>
      <rPr>
        <sz val="11"/>
        <rFont val="Arial"/>
        <family val="2"/>
      </rPr>
      <t>Upgraded System must meet all state and local codes and/or the authority with appropriate jurisdiction.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    • Provide a listing of units installed by space including model # and size for verification purposes.</t>
    </r>
  </si>
  <si>
    <t>$995/HP</t>
  </si>
  <si>
    <t>Feet Per Minute (FPM)</t>
  </si>
  <si>
    <t>$810/Hood</t>
  </si>
  <si>
    <t>$850/Hood</t>
  </si>
  <si>
    <t>$550/Hood</t>
  </si>
  <si>
    <t>$690/Hood</t>
  </si>
  <si>
    <t>$1,650/Hood</t>
  </si>
  <si>
    <t>$1,140/Hood</t>
  </si>
  <si>
    <t>50 FPM48" x 18"</t>
  </si>
  <si>
    <t>60 FPM48" x 18"</t>
  </si>
  <si>
    <t>60 FPM48" x 28"</t>
  </si>
  <si>
    <t>60 FPM60" x 18"</t>
  </si>
  <si>
    <t>60 FPM60" x 28"</t>
  </si>
  <si>
    <t>60 FPM96" x 18"</t>
  </si>
  <si>
    <t>60 FPM96" x 28"</t>
  </si>
  <si>
    <t>50 FPM48" x 28"</t>
  </si>
  <si>
    <t>50 FPM60" x 18"</t>
  </si>
  <si>
    <t>50 FPM60" x 28"</t>
  </si>
  <si>
    <t>50 FPM96" x 18"</t>
  </si>
  <si>
    <t>50 FPM96" x 28"</t>
  </si>
  <si>
    <t>60 FPM72" x 18"</t>
  </si>
  <si>
    <t>60 FPM72" x 28"</t>
  </si>
  <si>
    <t>50 FPM72" x 18"</t>
  </si>
  <si>
    <t>50 FPM72" x 28"</t>
  </si>
  <si>
    <t>72" x 28"</t>
  </si>
  <si>
    <t>72" x 18"</t>
  </si>
  <si>
    <t>2020 Rebate Application</t>
  </si>
  <si>
    <t>Last Modified: 02/14/2020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</si>
</sst>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  <numFmt numFmtId="166" formatCode="0.0%"/>
    <numFmt numFmtId="167" formatCode="[$-409]mmmm\ d\,\ yyyy;@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18"/>
      <name val="Arial"/>
      <family val="2"/>
    </font>
    <font>
      <sz val="22"/>
      <color indexed="39"/>
      <name val="Arial"/>
      <family val="2"/>
    </font>
    <font>
      <sz val="18"/>
      <color indexed="39"/>
      <name val="Arial"/>
      <family val="2"/>
    </font>
    <font>
      <u/>
      <sz val="22"/>
      <name val="Arial"/>
      <family val="2"/>
    </font>
    <font>
      <u/>
      <sz val="18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4"/>
      <color theme="0"/>
      <name val="Arial"/>
      <family val="2"/>
    </font>
    <font>
      <b/>
      <sz val="10.5"/>
      <color theme="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horizontal="left"/>
    </xf>
    <xf numFmtId="0" fontId="22" fillId="0" borderId="0" applyNumberFormat="0" applyFill="0" applyBorder="0" applyAlignment="0" applyProtection="0">
      <alignment horizontal="left"/>
    </xf>
    <xf numFmtId="0" fontId="2" fillId="0" borderId="0">
      <alignment horizontal="left"/>
    </xf>
  </cellStyleXfs>
  <cellXfs count="141">
    <xf numFmtId="0" fontId="0" fillId="0" borderId="0" xfId="0">
      <alignment horizontal="left"/>
    </xf>
    <xf numFmtId="0" fontId="2" fillId="5" borderId="0" xfId="0" applyFont="1" applyFill="1" applyProtection="1">
      <alignment horizontal="left"/>
    </xf>
    <xf numFmtId="0" fontId="2" fillId="5" borderId="0" xfId="0" applyFont="1" applyFill="1" applyProtection="1">
      <alignment horizontal="left"/>
    </xf>
    <xf numFmtId="0" fontId="2" fillId="6" borderId="0" xfId="0" applyFont="1" applyFill="1" applyProtection="1">
      <alignment horizontal="left"/>
      <protection hidden="1"/>
    </xf>
    <xf numFmtId="8" fontId="23" fillId="6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4" fillId="6" borderId="0" xfId="0" applyNumberFormat="1" applyFont="1" applyFill="1" applyBorder="1" applyAlignment="1" applyProtection="1">
      <alignment horizontal="center" vertical="center"/>
      <protection hidden="1"/>
    </xf>
    <xf numFmtId="8" fontId="25" fillId="6" borderId="0" xfId="0" applyNumberFormat="1" applyFont="1" applyFill="1" applyBorder="1" applyAlignment="1" applyProtection="1">
      <alignment horizontal="right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6" fillId="7" borderId="1" xfId="0" applyNumberFormat="1" applyFont="1" applyFill="1" applyBorder="1" applyAlignment="1" applyProtection="1">
      <alignment horizontal="center" vertical="center"/>
      <protection locked="0"/>
    </xf>
    <xf numFmtId="8" fontId="26" fillId="6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right" vertical="top"/>
      <protection hidden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27" fillId="8" borderId="7" xfId="0" applyFont="1" applyFill="1" applyBorder="1" applyAlignment="1" applyProtection="1">
      <alignment horizontal="center" vertical="center"/>
      <protection hidden="1"/>
    </xf>
    <xf numFmtId="0" fontId="27" fillId="8" borderId="1" xfId="0" applyFont="1" applyFill="1" applyBorder="1" applyAlignment="1" applyProtection="1">
      <alignment horizontal="center" vertical="center"/>
      <protection hidden="1"/>
    </xf>
    <xf numFmtId="0" fontId="27" fillId="8" borderId="8" xfId="0" applyFont="1" applyFill="1" applyBorder="1" applyAlignment="1" applyProtection="1">
      <alignment horizontal="center" vertical="center"/>
    </xf>
    <xf numFmtId="0" fontId="27" fillId="8" borderId="8" xfId="0" applyFont="1" applyFill="1" applyBorder="1" applyAlignment="1" applyProtection="1">
      <alignment horizontal="center" vertical="center"/>
      <protection hidden="1"/>
    </xf>
    <xf numFmtId="0" fontId="2" fillId="3" borderId="0" xfId="2" applyFont="1" applyFill="1" applyProtection="1">
      <alignment horizontal="left"/>
    </xf>
    <xf numFmtId="0" fontId="2" fillId="3" borderId="0" xfId="2" applyFont="1" applyFill="1">
      <alignment horizontal="left"/>
    </xf>
    <xf numFmtId="0" fontId="2" fillId="2" borderId="0" xfId="2" applyFill="1">
      <alignment horizontal="left"/>
    </xf>
    <xf numFmtId="0" fontId="13" fillId="2" borderId="0" xfId="2" applyFont="1" applyFill="1">
      <alignment horizontal="left"/>
    </xf>
    <xf numFmtId="0" fontId="14" fillId="2" borderId="0" xfId="2" applyFont="1" applyFill="1" applyAlignment="1">
      <alignment horizontal="left" vertical="center"/>
    </xf>
    <xf numFmtId="0" fontId="2" fillId="3" borderId="0" xfId="2" applyFont="1" applyFill="1" applyBorder="1">
      <alignment horizontal="left"/>
    </xf>
    <xf numFmtId="0" fontId="2" fillId="3" borderId="0" xfId="2" applyFont="1" applyFill="1" applyBorder="1" applyAlignment="1">
      <alignment vertical="top" wrapText="1"/>
    </xf>
    <xf numFmtId="0" fontId="1" fillId="3" borderId="0" xfId="2" applyFont="1" applyFill="1" applyBorder="1" applyAlignment="1">
      <alignment horizontal="left" vertical="top"/>
    </xf>
    <xf numFmtId="0" fontId="2" fillId="3" borderId="0" xfId="2" applyFont="1" applyFill="1" applyBorder="1" applyAlignment="1">
      <alignment horizontal="left" vertical="top"/>
    </xf>
    <xf numFmtId="0" fontId="2" fillId="3" borderId="0" xfId="2" applyFont="1" applyFill="1" applyProtection="1">
      <alignment horizontal="left"/>
      <protection hidden="1"/>
    </xf>
    <xf numFmtId="0" fontId="2" fillId="3" borderId="0" xfId="2" applyFont="1" applyFill="1" applyAlignment="1" applyProtection="1">
      <protection hidden="1"/>
    </xf>
    <xf numFmtId="0" fontId="21" fillId="3" borderId="0" xfId="2" applyFont="1" applyFill="1" applyAlignment="1" applyProtection="1">
      <alignment horizontal="right"/>
      <protection hidden="1"/>
    </xf>
    <xf numFmtId="0" fontId="7" fillId="4" borderId="0" xfId="2" applyFont="1" applyFill="1" applyAlignment="1">
      <alignment horizontal="left" vertical="center" readingOrder="1"/>
    </xf>
    <xf numFmtId="0" fontId="2" fillId="4" borderId="0" xfId="2" applyFont="1" applyFill="1" applyProtection="1">
      <alignment horizontal="left"/>
      <protection hidden="1"/>
    </xf>
    <xf numFmtId="0" fontId="5" fillId="4" borderId="0" xfId="2" applyFont="1" applyFill="1" applyAlignment="1">
      <alignment horizontal="left" vertical="center" readingOrder="1"/>
    </xf>
    <xf numFmtId="6" fontId="9" fillId="6" borderId="1" xfId="0" applyNumberFormat="1" applyFont="1" applyFill="1" applyBorder="1" applyAlignment="1" applyProtection="1">
      <alignment horizontal="center" vertical="center"/>
      <protection hidden="1"/>
    </xf>
    <xf numFmtId="6" fontId="25" fillId="6" borderId="9" xfId="0" applyNumberFormat="1" applyFont="1" applyFill="1" applyBorder="1" applyAlignment="1" applyProtection="1">
      <alignment horizontal="center" vertical="center"/>
      <protection hidden="1"/>
    </xf>
    <xf numFmtId="5" fontId="26" fillId="6" borderId="1" xfId="0" applyNumberFormat="1" applyFont="1" applyFill="1" applyBorder="1" applyAlignment="1" applyProtection="1">
      <alignment horizontal="center" vertical="center"/>
      <protection hidden="1"/>
    </xf>
    <xf numFmtId="5" fontId="25" fillId="6" borderId="10" xfId="0" applyNumberFormat="1" applyFont="1" applyFill="1" applyBorder="1" applyAlignment="1" applyProtection="1">
      <alignment horizontal="center" vertical="center"/>
      <protection hidden="1"/>
    </xf>
    <xf numFmtId="6" fontId="7" fillId="6" borderId="10" xfId="0" applyNumberFormat="1" applyFont="1" applyFill="1" applyBorder="1" applyAlignment="1" applyProtection="1">
      <alignment horizontal="center" vertical="center"/>
      <protection hidden="1"/>
    </xf>
    <xf numFmtId="6" fontId="25" fillId="6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alignment horizontal="left"/>
    </xf>
    <xf numFmtId="0" fontId="2" fillId="0" borderId="0" xfId="0" applyFont="1" applyFill="1" applyBorder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8" fillId="0" borderId="0" xfId="0" applyFont="1" applyFill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7" fillId="8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wrapText="1"/>
    </xf>
    <xf numFmtId="166" fontId="26" fillId="0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/>
      <protection locked="0"/>
    </xf>
    <xf numFmtId="8" fontId="27" fillId="6" borderId="0" xfId="0" applyNumberFormat="1" applyFont="1" applyFill="1" applyBorder="1" applyAlignment="1" applyProtection="1">
      <alignment horizontal="right" vertical="center"/>
      <protection hidden="1"/>
    </xf>
    <xf numFmtId="0" fontId="29" fillId="9" borderId="0" xfId="0" applyFont="1" applyFill="1" applyBorder="1" applyAlignment="1" applyProtection="1">
      <alignment horizontal="left" vertical="center"/>
      <protection hidden="1"/>
    </xf>
    <xf numFmtId="164" fontId="30" fillId="9" borderId="0" xfId="0" applyNumberFormat="1" applyFont="1" applyFill="1" applyBorder="1" applyAlignment="1" applyProtection="1">
      <alignment horizontal="center" vertical="center"/>
      <protection hidden="1"/>
    </xf>
    <xf numFmtId="165" fontId="30" fillId="9" borderId="0" xfId="0" applyNumberFormat="1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Protection="1">
      <alignment horizontal="left"/>
    </xf>
    <xf numFmtId="0" fontId="2" fillId="6" borderId="3" xfId="0" applyFont="1" applyFill="1" applyBorder="1" applyProtection="1">
      <alignment horizontal="left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12" fillId="3" borderId="0" xfId="2" applyFont="1" applyFill="1" applyAlignment="1" applyProtection="1">
      <alignment horizontal="center"/>
      <protection hidden="1"/>
    </xf>
    <xf numFmtId="0" fontId="12" fillId="3" borderId="0" xfId="2" applyFont="1" applyFill="1" applyAlignment="1" applyProtection="1">
      <alignment horizontal="center" wrapText="1"/>
      <protection hidden="1"/>
    </xf>
    <xf numFmtId="14" fontId="1" fillId="3" borderId="0" xfId="2" applyNumberFormat="1" applyFont="1" applyFill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5" fillId="3" borderId="0" xfId="2" applyFont="1" applyFill="1" applyAlignment="1">
      <alignment horizontal="center"/>
    </xf>
    <xf numFmtId="0" fontId="16" fillId="3" borderId="0" xfId="2" applyFont="1" applyFill="1" applyAlignment="1" applyProtection="1">
      <alignment horizontal="center"/>
      <protection hidden="1"/>
    </xf>
    <xf numFmtId="0" fontId="16" fillId="3" borderId="0" xfId="2" applyFont="1" applyFill="1" applyAlignment="1">
      <alignment horizontal="center" vertical="center"/>
    </xf>
    <xf numFmtId="0" fontId="12" fillId="3" borderId="0" xfId="2" applyFont="1" applyFill="1" applyAlignment="1">
      <alignment horizontal="center" vertical="center" wrapText="1"/>
    </xf>
    <xf numFmtId="0" fontId="19" fillId="3" borderId="0" xfId="2" applyFont="1" applyFill="1" applyAlignment="1" applyProtection="1">
      <alignment horizontal="center"/>
      <protection locked="0" hidden="1"/>
    </xf>
    <xf numFmtId="0" fontId="20" fillId="3" borderId="0" xfId="2" applyFont="1" applyFill="1" applyAlignment="1" applyProtection="1">
      <alignment horizontal="center"/>
      <protection locked="0" hidden="1"/>
    </xf>
    <xf numFmtId="0" fontId="31" fillId="3" borderId="0" xfId="1" applyFont="1" applyFill="1" applyAlignment="1" applyProtection="1">
      <alignment horizontal="left"/>
      <protection locked="0" hidden="1"/>
    </xf>
    <xf numFmtId="0" fontId="2" fillId="3" borderId="0" xfId="2" applyFont="1" applyFill="1" applyAlignment="1">
      <alignment horizontal="center"/>
    </xf>
    <xf numFmtId="0" fontId="17" fillId="3" borderId="0" xfId="2" applyFont="1" applyFill="1" applyAlignment="1" applyProtection="1">
      <alignment horizontal="center"/>
      <protection locked="0" hidden="1"/>
    </xf>
    <xf numFmtId="0" fontId="18" fillId="3" borderId="0" xfId="2" applyFont="1" applyFill="1" applyAlignment="1" applyProtection="1">
      <alignment horizontal="center"/>
      <protection locked="0" hidden="1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7" fillId="10" borderId="7" xfId="0" applyFont="1" applyFill="1" applyBorder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horizontal="center" vertical="center" wrapText="1"/>
    </xf>
    <xf numFmtId="0" fontId="7" fillId="10" borderId="13" xfId="0" applyFont="1" applyFill="1" applyBorder="1" applyAlignment="1" applyProtection="1">
      <alignment horizontal="center" vertical="center" wrapText="1"/>
    </xf>
    <xf numFmtId="167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wrapText="1"/>
      <protection hidden="1"/>
    </xf>
    <xf numFmtId="0" fontId="2" fillId="6" borderId="26" xfId="0" applyFont="1" applyFill="1" applyBorder="1" applyAlignment="1" applyProtection="1">
      <alignment horizontal="center" wrapText="1"/>
      <protection hidden="1"/>
    </xf>
    <xf numFmtId="0" fontId="2" fillId="6" borderId="3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Alignment="1" applyProtection="1">
      <alignment horizontal="center" wrapText="1"/>
      <protection hidden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32" fillId="10" borderId="27" xfId="0" applyFont="1" applyFill="1" applyBorder="1" applyAlignment="1" applyProtection="1">
      <alignment horizontal="left" vertical="center"/>
      <protection hidden="1"/>
    </xf>
    <xf numFmtId="0" fontId="32" fillId="10" borderId="28" xfId="0" applyFont="1" applyFill="1" applyBorder="1" applyAlignment="1" applyProtection="1">
      <alignment horizontal="left" vertical="center"/>
      <protection hidden="1"/>
    </xf>
    <xf numFmtId="0" fontId="32" fillId="10" borderId="29" xfId="0" applyFont="1" applyFill="1" applyBorder="1" applyAlignment="1" applyProtection="1">
      <alignment horizontal="left" vertical="center"/>
      <protection hidden="1"/>
    </xf>
    <xf numFmtId="0" fontId="32" fillId="10" borderId="27" xfId="0" applyFont="1" applyFill="1" applyBorder="1" applyAlignment="1" applyProtection="1">
      <alignment horizontal="left" vertical="center"/>
    </xf>
    <xf numFmtId="0" fontId="32" fillId="10" borderId="28" xfId="0" applyFont="1" applyFill="1" applyBorder="1" applyAlignment="1" applyProtection="1">
      <alignment horizontal="left" vertical="center"/>
    </xf>
    <xf numFmtId="0" fontId="32" fillId="10" borderId="29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49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35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6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7" xfId="0" applyNumberFormat="1" applyFont="1" applyFill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 applyProtection="1">
      <alignment horizontal="left" vertical="top" wrapText="1"/>
    </xf>
    <xf numFmtId="0" fontId="5" fillId="6" borderId="0" xfId="0" applyFont="1" applyFill="1" applyBorder="1" applyAlignment="1" applyProtection="1">
      <alignment horizontal="left" vertical="top" wrapText="1"/>
    </xf>
    <xf numFmtId="0" fontId="5" fillId="6" borderId="5" xfId="0" applyFont="1" applyFill="1" applyBorder="1" applyAlignment="1" applyProtection="1">
      <alignment horizontal="left" vertical="top" wrapText="1"/>
    </xf>
    <xf numFmtId="0" fontId="5" fillId="6" borderId="2" xfId="0" applyFont="1" applyFill="1" applyBorder="1" applyAlignment="1" applyProtection="1">
      <alignment horizontal="left" vertical="top" wrapText="1"/>
    </xf>
    <xf numFmtId="0" fontId="5" fillId="6" borderId="19" xfId="0" applyFont="1" applyFill="1" applyBorder="1" applyAlignment="1" applyProtection="1">
      <alignment horizontal="left" vertical="top" wrapText="1"/>
    </xf>
    <xf numFmtId="0" fontId="5" fillId="6" borderId="20" xfId="0" applyFont="1" applyFill="1" applyBorder="1" applyAlignment="1" applyProtection="1">
      <alignment horizontal="left" vertical="top" wrapText="1"/>
    </xf>
    <xf numFmtId="5" fontId="2" fillId="6" borderId="21" xfId="0" applyNumberFormat="1" applyFont="1" applyFill="1" applyBorder="1" applyAlignment="1" applyProtection="1">
      <alignment horizontal="center" vertical="center" wrapText="1"/>
    </xf>
    <xf numFmtId="5" fontId="2" fillId="6" borderId="22" xfId="0" applyNumberFormat="1" applyFont="1" applyFill="1" applyBorder="1" applyAlignment="1" applyProtection="1">
      <alignment horizontal="center" vertical="center" wrapText="1"/>
    </xf>
    <xf numFmtId="5" fontId="2" fillId="6" borderId="23" xfId="0" applyNumberFormat="1" applyFont="1" applyFill="1" applyBorder="1" applyAlignment="1" applyProtection="1">
      <alignment horizontal="center" vertical="center" wrapText="1"/>
    </xf>
    <xf numFmtId="5" fontId="2" fillId="6" borderId="24" xfId="0" applyNumberFormat="1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8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38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  <xf numFmtId="0" fontId="8" fillId="6" borderId="30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left" vertical="center" wrapText="1"/>
    </xf>
    <xf numFmtId="14" fontId="3" fillId="6" borderId="30" xfId="0" applyNumberFormat="1" applyFont="1" applyFill="1" applyBorder="1" applyAlignment="1" applyProtection="1">
      <alignment horizontal="center" vertical="center" wrapText="1"/>
    </xf>
    <xf numFmtId="0" fontId="3" fillId="6" borderId="30" xfId="0" applyFont="1" applyFill="1" applyBorder="1" applyAlignment="1" applyProtection="1">
      <alignment horizontal="center" vertical="center" wrapText="1"/>
    </xf>
    <xf numFmtId="0" fontId="2" fillId="6" borderId="31" xfId="0" applyFont="1" applyFill="1" applyBorder="1" applyAlignment="1" applyProtection="1">
      <alignment horizontal="center" vertical="center"/>
    </xf>
    <xf numFmtId="0" fontId="2" fillId="6" borderId="28" xfId="0" applyFont="1" applyFill="1" applyBorder="1" applyAlignment="1" applyProtection="1">
      <alignment horizontal="center" vertical="center"/>
    </xf>
    <xf numFmtId="0" fontId="2" fillId="6" borderId="32" xfId="0" applyFont="1" applyFill="1" applyBorder="1" applyAlignment="1" applyProtection="1">
      <alignment horizontal="center" vertical="center"/>
    </xf>
    <xf numFmtId="0" fontId="8" fillId="6" borderId="31" xfId="0" applyFont="1" applyFill="1" applyBorder="1" applyAlignment="1" applyProtection="1">
      <alignment horizontal="center" vertical="center"/>
    </xf>
    <xf numFmtId="0" fontId="8" fillId="6" borderId="28" xfId="0" applyFont="1" applyFill="1" applyBorder="1" applyAlignment="1" applyProtection="1">
      <alignment horizontal="center" vertical="center"/>
    </xf>
    <xf numFmtId="0" fontId="8" fillId="6" borderId="32" xfId="0" applyFont="1" applyFill="1" applyBorder="1" applyAlignment="1" applyProtection="1">
      <alignment horizontal="center" vertical="center"/>
    </xf>
    <xf numFmtId="0" fontId="27" fillId="8" borderId="33" xfId="0" applyFont="1" applyFill="1" applyBorder="1" applyAlignment="1" applyProtection="1">
      <alignment horizontal="center" vertical="center" wrapText="1"/>
    </xf>
    <xf numFmtId="0" fontId="27" fillId="8" borderId="34" xfId="0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2E1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49</xdr:row>
      <xdr:rowOff>161924</xdr:rowOff>
    </xdr:from>
    <xdr:to>
      <xdr:col>13</xdr:col>
      <xdr:colOff>38100</xdr:colOff>
      <xdr:row>51</xdr:row>
      <xdr:rowOff>95249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38C2261-C5F9-486D-A374-174AA57904F9}"/>
            </a:ext>
          </a:extLst>
        </xdr:cNvPr>
        <xdr:cNvSpPr txBox="1">
          <a:spLocks noChangeArrowheads="1"/>
        </xdr:cNvSpPr>
      </xdr:nvSpPr>
      <xdr:spPr bwMode="auto">
        <a:xfrm>
          <a:off x="485775" y="12877799"/>
          <a:ext cx="746760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Funded by TEP customers and approved by the Arizona Corporation Commission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123825</xdr:rowOff>
    </xdr:from>
    <xdr:to>
      <xdr:col>6</xdr:col>
      <xdr:colOff>133350</xdr:colOff>
      <xdr:row>5</xdr:row>
      <xdr:rowOff>152400</xdr:rowOff>
    </xdr:to>
    <xdr:pic>
      <xdr:nvPicPr>
        <xdr:cNvPr id="3246" name="Picture 1">
          <a:extLst>
            <a:ext uri="{FF2B5EF4-FFF2-40B4-BE49-F238E27FC236}">
              <a16:creationId xmlns:a16="http://schemas.microsoft.com/office/drawing/2014/main" id="{66ECE46D-E9F0-4165-9600-AC36EACB7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0"/>
          <a:ext cx="3476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161925</xdr:rowOff>
    </xdr:to>
    <xdr:sp macro="" textlink="">
      <xdr:nvSpPr>
        <xdr:cNvPr id="2892" name="Text Box 9">
          <a:extLst>
            <a:ext uri="{FF2B5EF4-FFF2-40B4-BE49-F238E27FC236}">
              <a16:creationId xmlns:a16="http://schemas.microsoft.com/office/drawing/2014/main" id="{D9A4AC47-784B-46F8-AF0F-31CA038F6835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161925</xdr:rowOff>
    </xdr:to>
    <xdr:sp macro="" textlink="">
      <xdr:nvSpPr>
        <xdr:cNvPr id="2893" name="Text Box 10">
          <a:extLst>
            <a:ext uri="{FF2B5EF4-FFF2-40B4-BE49-F238E27FC236}">
              <a16:creationId xmlns:a16="http://schemas.microsoft.com/office/drawing/2014/main" id="{BDA34197-FC31-42D3-9541-9FE8892C1819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161925</xdr:rowOff>
    </xdr:to>
    <xdr:sp macro="" textlink="">
      <xdr:nvSpPr>
        <xdr:cNvPr id="2894" name="Text Box 11">
          <a:extLst>
            <a:ext uri="{FF2B5EF4-FFF2-40B4-BE49-F238E27FC236}">
              <a16:creationId xmlns:a16="http://schemas.microsoft.com/office/drawing/2014/main" id="{3AC8F0C9-3497-4E1A-B26A-BFA998E5CA03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161925</xdr:rowOff>
    </xdr:to>
    <xdr:sp macro="" textlink="">
      <xdr:nvSpPr>
        <xdr:cNvPr id="2895" name="Text Box 12">
          <a:extLst>
            <a:ext uri="{FF2B5EF4-FFF2-40B4-BE49-F238E27FC236}">
              <a16:creationId xmlns:a16="http://schemas.microsoft.com/office/drawing/2014/main" id="{BE39833E-A222-4AD8-A780-830443A94852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161925</xdr:rowOff>
    </xdr:to>
    <xdr:sp macro="" textlink="">
      <xdr:nvSpPr>
        <xdr:cNvPr id="2896" name="Text Box 13">
          <a:extLst>
            <a:ext uri="{FF2B5EF4-FFF2-40B4-BE49-F238E27FC236}">
              <a16:creationId xmlns:a16="http://schemas.microsoft.com/office/drawing/2014/main" id="{C598C319-048A-44B7-8E0E-AF15CCD0AE89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161925</xdr:rowOff>
    </xdr:to>
    <xdr:sp macro="" textlink="">
      <xdr:nvSpPr>
        <xdr:cNvPr id="2897" name="Text Box 14">
          <a:extLst>
            <a:ext uri="{FF2B5EF4-FFF2-40B4-BE49-F238E27FC236}">
              <a16:creationId xmlns:a16="http://schemas.microsoft.com/office/drawing/2014/main" id="{A4E6CC4A-DCB2-4E6D-8DDA-EAAD71EACD62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161925</xdr:rowOff>
    </xdr:to>
    <xdr:sp macro="" textlink="">
      <xdr:nvSpPr>
        <xdr:cNvPr id="2898" name="Text Box 15">
          <a:extLst>
            <a:ext uri="{FF2B5EF4-FFF2-40B4-BE49-F238E27FC236}">
              <a16:creationId xmlns:a16="http://schemas.microsoft.com/office/drawing/2014/main" id="{650695E0-6665-4FC1-9E4D-C8B80348EABB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161925</xdr:rowOff>
    </xdr:to>
    <xdr:sp macro="" textlink="">
      <xdr:nvSpPr>
        <xdr:cNvPr id="2899" name="Text Box 16">
          <a:extLst>
            <a:ext uri="{FF2B5EF4-FFF2-40B4-BE49-F238E27FC236}">
              <a16:creationId xmlns:a16="http://schemas.microsoft.com/office/drawing/2014/main" id="{D7447012-3B70-45F2-9684-DE32F4FACC11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590550</xdr:colOff>
      <xdr:row>0</xdr:row>
      <xdr:rowOff>47625</xdr:rowOff>
    </xdr:from>
    <xdr:to>
      <xdr:col>7</xdr:col>
      <xdr:colOff>885825</xdr:colOff>
      <xdr:row>1</xdr:row>
      <xdr:rowOff>409575</xdr:rowOff>
    </xdr:to>
    <xdr:pic>
      <xdr:nvPicPr>
        <xdr:cNvPr id="2900" name="Picture 9">
          <a:extLst>
            <a:ext uri="{FF2B5EF4-FFF2-40B4-BE49-F238E27FC236}">
              <a16:creationId xmlns:a16="http://schemas.microsoft.com/office/drawing/2014/main" id="{2D0299BB-2FF1-4A3E-B496-5CE834D92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47625"/>
          <a:ext cx="1476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pcommercialenergysolutions.com/" TargetMode="External"/><Relationship Id="rId2" Type="http://schemas.openxmlformats.org/officeDocument/2006/relationships/hyperlink" Target="mailto:ces@tep.com" TargetMode="External"/><Relationship Id="rId1" Type="http://schemas.openxmlformats.org/officeDocument/2006/relationships/hyperlink" Target="http://www.tepcommercialenergysolutions.com/Project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Q54"/>
  <sheetViews>
    <sheetView tabSelected="1" topLeftCell="A38" zoomScaleNormal="100" zoomScaleSheetLayoutView="100" workbookViewId="0">
      <selection activeCell="B32" sqref="B32:M32"/>
    </sheetView>
  </sheetViews>
  <sheetFormatPr defaultColWidth="0" defaultRowHeight="12.5" zeroHeight="1" x14ac:dyDescent="0.25"/>
  <cols>
    <col min="1" max="6" width="9.1796875" style="26" customWidth="1"/>
    <col min="7" max="7" width="9" style="26" customWidth="1"/>
    <col min="8" max="13" width="9.1796875" style="26" customWidth="1"/>
    <col min="14" max="14" width="7.453125" style="26" customWidth="1"/>
    <col min="15" max="15" width="0" style="26" hidden="1" customWidth="1"/>
    <col min="16" max="16" width="2.54296875" style="26" hidden="1" customWidth="1"/>
    <col min="17" max="16384" width="0" style="26" hidden="1"/>
  </cols>
  <sheetData>
    <row r="1" spans="1:17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7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7" ht="30" x14ac:dyDescent="0.6">
      <c r="A3" s="25"/>
      <c r="B3" s="25"/>
      <c r="C3" s="25"/>
      <c r="D3" s="25"/>
      <c r="E3" s="25"/>
      <c r="F3" s="25"/>
      <c r="G3" s="71" t="s">
        <v>17</v>
      </c>
      <c r="H3" s="71"/>
      <c r="I3" s="71"/>
      <c r="J3" s="71"/>
      <c r="K3" s="71"/>
      <c r="L3" s="71"/>
      <c r="M3" s="71"/>
      <c r="N3" s="71"/>
    </row>
    <row r="4" spans="1:17" ht="30" x14ac:dyDescent="0.6">
      <c r="A4" s="25"/>
      <c r="B4" s="25"/>
      <c r="C4" s="25"/>
      <c r="D4" s="25"/>
      <c r="E4" s="25"/>
      <c r="F4" s="25"/>
      <c r="G4" s="72" t="s">
        <v>18</v>
      </c>
      <c r="H4" s="71"/>
      <c r="I4" s="71"/>
      <c r="J4" s="71"/>
      <c r="K4" s="71"/>
      <c r="L4" s="71"/>
      <c r="M4" s="71"/>
      <c r="N4" s="71"/>
    </row>
    <row r="5" spans="1:17" ht="30" x14ac:dyDescent="0.6">
      <c r="A5" s="25"/>
      <c r="B5" s="25"/>
      <c r="C5" s="25"/>
      <c r="D5" s="25"/>
      <c r="E5" s="25"/>
      <c r="F5" s="25"/>
      <c r="G5" s="71" t="s">
        <v>101</v>
      </c>
      <c r="H5" s="71"/>
      <c r="I5" s="71"/>
      <c r="J5" s="71"/>
      <c r="K5" s="71"/>
      <c r="L5" s="71"/>
      <c r="M5" s="71"/>
      <c r="N5" s="71"/>
    </row>
    <row r="6" spans="1:17" ht="13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Q6" s="27"/>
    </row>
    <row r="7" spans="1:17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7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7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7" ht="14.5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8"/>
    </row>
    <row r="11" spans="1:17" ht="14.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8"/>
    </row>
    <row r="12" spans="1:17" ht="14.5" x14ac:dyDescent="0.25">
      <c r="A12" s="25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25"/>
      <c r="O12" s="28"/>
    </row>
    <row r="13" spans="1:17" ht="13" x14ac:dyDescent="0.25">
      <c r="A13" s="25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25"/>
    </row>
    <row r="14" spans="1:17" ht="32.5" x14ac:dyDescent="0.65">
      <c r="A14" s="2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25"/>
    </row>
    <row r="15" spans="1:17" ht="32.5" x14ac:dyDescent="0.65">
      <c r="A15" s="25"/>
      <c r="B15" s="75" t="s">
        <v>19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25"/>
    </row>
    <row r="16" spans="1:17" ht="33.75" customHeight="1" x14ac:dyDescent="0.65">
      <c r="A16" s="25"/>
      <c r="B16" s="75" t="s">
        <v>37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25"/>
    </row>
    <row r="17" spans="1:15" ht="14.5" x14ac:dyDescent="0.25">
      <c r="A17" s="25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5"/>
      <c r="O17" s="28"/>
    </row>
    <row r="18" spans="1:15" ht="14.5" x14ac:dyDescent="0.25">
      <c r="A18" s="2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5"/>
      <c r="O18" s="28"/>
    </row>
    <row r="19" spans="1:15" ht="14.5" x14ac:dyDescent="0.25">
      <c r="A19" s="25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25"/>
      <c r="O19" s="28"/>
    </row>
    <row r="20" spans="1:15" ht="14.5" x14ac:dyDescent="0.25">
      <c r="A20" s="25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5"/>
      <c r="O20" s="28"/>
    </row>
    <row r="21" spans="1:15" ht="21.75" customHeight="1" x14ac:dyDescent="0.25">
      <c r="A21" s="25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5"/>
      <c r="O21" s="28"/>
    </row>
    <row r="22" spans="1:15" ht="23" x14ac:dyDescent="0.25">
      <c r="A22" s="25"/>
      <c r="B22" s="77" t="s">
        <v>20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25"/>
      <c r="O22" s="28"/>
    </row>
    <row r="23" spans="1:15" ht="14.5" x14ac:dyDescent="0.25">
      <c r="A23" s="25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5"/>
      <c r="O23" s="28"/>
    </row>
    <row r="24" spans="1:15" ht="42" customHeight="1" x14ac:dyDescent="0.25">
      <c r="A24" s="25"/>
      <c r="B24" s="78" t="s">
        <v>21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5"/>
      <c r="O24" s="28"/>
    </row>
    <row r="25" spans="1:15" ht="14.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8"/>
    </row>
    <row r="26" spans="1:1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5" ht="23" x14ac:dyDescent="0.5">
      <c r="A27" s="25"/>
      <c r="B27" s="76" t="s">
        <v>22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25"/>
    </row>
    <row r="28" spans="1:15" ht="23" x14ac:dyDescent="0.5">
      <c r="A28" s="25"/>
      <c r="B28" s="76" t="s">
        <v>23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25"/>
    </row>
    <row r="29" spans="1:15" ht="23" x14ac:dyDescent="0.5">
      <c r="A29" s="25"/>
      <c r="B29" s="76" t="s">
        <v>24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25"/>
    </row>
    <row r="30" spans="1:15" x14ac:dyDescent="0.25">
      <c r="A30" s="2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5"/>
    </row>
    <row r="31" spans="1:15" ht="30" customHeight="1" x14ac:dyDescent="0.5">
      <c r="A31" s="25"/>
      <c r="B31" s="76" t="s">
        <v>25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25"/>
    </row>
    <row r="32" spans="1:15" ht="27.5" x14ac:dyDescent="0.55000000000000004">
      <c r="A32" s="25"/>
      <c r="B32" s="83" t="s">
        <v>26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25"/>
    </row>
    <row r="33" spans="1:14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23" x14ac:dyDescent="0.5">
      <c r="A34" s="2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25"/>
    </row>
    <row r="35" spans="1:14" ht="23" x14ac:dyDescent="0.5">
      <c r="A35" s="2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25"/>
    </row>
    <row r="36" spans="1:14" ht="23" x14ac:dyDescent="0.5">
      <c r="A36" s="2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25"/>
    </row>
    <row r="37" spans="1:14" x14ac:dyDescent="0.25">
      <c r="A37" s="2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5"/>
    </row>
    <row r="38" spans="1:14" ht="23" x14ac:dyDescent="0.5">
      <c r="A38" s="2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25"/>
    </row>
    <row r="39" spans="1:14" ht="27.5" x14ac:dyDescent="0.55000000000000004">
      <c r="A39" s="25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25"/>
    </row>
    <row r="40" spans="1:14" x14ac:dyDescent="0.25">
      <c r="A40" s="2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5"/>
    </row>
    <row r="41" spans="1:14" ht="15.5" x14ac:dyDescent="0.35">
      <c r="A41" s="25"/>
      <c r="B41" s="34"/>
      <c r="C41" s="34"/>
      <c r="D41" s="34"/>
      <c r="E41" s="34"/>
      <c r="F41" s="35" t="s">
        <v>27</v>
      </c>
      <c r="G41" s="81" t="s">
        <v>34</v>
      </c>
      <c r="H41" s="81"/>
      <c r="I41" s="81"/>
      <c r="J41" s="81"/>
      <c r="K41" s="81"/>
      <c r="L41" s="81"/>
      <c r="M41" s="81"/>
      <c r="N41" s="25"/>
    </row>
    <row r="42" spans="1:14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27" customHeight="1" x14ac:dyDescent="0.25">
      <c r="A43" s="25"/>
      <c r="B43" s="25"/>
      <c r="C43" s="25"/>
      <c r="D43" s="36" t="s">
        <v>28</v>
      </c>
      <c r="E43" s="37"/>
      <c r="F43" s="37"/>
      <c r="G43" s="37"/>
      <c r="H43" s="37"/>
      <c r="I43" s="37"/>
      <c r="J43" s="37"/>
      <c r="K43" s="37"/>
      <c r="L43" s="25"/>
      <c r="M43" s="25"/>
      <c r="N43" s="25"/>
    </row>
    <row r="44" spans="1:14" ht="27" customHeight="1" x14ac:dyDescent="0.25">
      <c r="A44" s="25"/>
      <c r="B44" s="25"/>
      <c r="C44" s="25"/>
      <c r="D44" s="38" t="s">
        <v>29</v>
      </c>
      <c r="E44" s="37"/>
      <c r="F44" s="37"/>
      <c r="G44" s="37"/>
      <c r="H44" s="37"/>
      <c r="I44" s="37"/>
      <c r="J44" s="37"/>
      <c r="K44" s="37"/>
      <c r="L44" s="25"/>
      <c r="M44" s="25"/>
      <c r="N44" s="25"/>
    </row>
    <row r="45" spans="1:14" ht="27" customHeight="1" x14ac:dyDescent="0.25">
      <c r="A45" s="25"/>
      <c r="B45" s="25"/>
      <c r="C45" s="25"/>
      <c r="D45" s="38" t="s">
        <v>30</v>
      </c>
      <c r="E45" s="37"/>
      <c r="F45" s="37"/>
      <c r="G45" s="37"/>
      <c r="H45" s="37"/>
      <c r="I45" s="37"/>
      <c r="J45" s="37"/>
      <c r="K45" s="37"/>
      <c r="L45" s="25"/>
      <c r="M45" s="25"/>
      <c r="N45" s="25"/>
    </row>
    <row r="46" spans="1:14" ht="27" customHeight="1" x14ac:dyDescent="0.25">
      <c r="A46" s="25"/>
      <c r="B46" s="25"/>
      <c r="C46" s="25"/>
      <c r="D46" s="38" t="s">
        <v>31</v>
      </c>
      <c r="E46" s="37"/>
      <c r="F46" s="37"/>
      <c r="G46" s="37"/>
      <c r="H46" s="37"/>
      <c r="I46" s="37"/>
      <c r="J46" s="37"/>
      <c r="K46" s="37"/>
      <c r="L46" s="25"/>
      <c r="M46" s="25"/>
      <c r="N46" s="25"/>
    </row>
    <row r="47" spans="1:14" ht="27" customHeight="1" x14ac:dyDescent="0.25">
      <c r="A47" s="25"/>
      <c r="B47" s="25"/>
      <c r="C47" s="25"/>
      <c r="D47" s="38" t="s">
        <v>32</v>
      </c>
      <c r="E47" s="37"/>
      <c r="F47" s="37"/>
      <c r="G47" s="37"/>
      <c r="H47" s="37"/>
      <c r="I47" s="37"/>
      <c r="J47" s="37"/>
      <c r="K47" s="37"/>
      <c r="L47" s="25"/>
      <c r="M47" s="25"/>
      <c r="N47" s="25"/>
    </row>
    <row r="48" spans="1:14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25">
      <c r="A49" s="25"/>
      <c r="B49" s="25"/>
      <c r="C49" s="82" t="s">
        <v>102</v>
      </c>
      <c r="D49" s="82"/>
      <c r="E49" s="82"/>
      <c r="F49" s="82"/>
      <c r="G49" s="82"/>
      <c r="H49" s="82"/>
      <c r="I49" s="82"/>
      <c r="J49" s="82"/>
      <c r="K49" s="82"/>
      <c r="L49" s="82"/>
      <c r="M49" s="25"/>
      <c r="N49" s="25"/>
    </row>
    <row r="50" spans="1:14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5" customHeight="1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</sheetData>
  <sheetProtection password="F209" sheet="1" objects="1" selectLockedCells="1"/>
  <mergeCells count="23">
    <mergeCell ref="B38:M38"/>
    <mergeCell ref="B39:M39"/>
    <mergeCell ref="G41:M41"/>
    <mergeCell ref="C49:L49"/>
    <mergeCell ref="A53:N53"/>
    <mergeCell ref="B14:M14"/>
    <mergeCell ref="B36:M36"/>
    <mergeCell ref="B15:M15"/>
    <mergeCell ref="B16:M16"/>
    <mergeCell ref="B22:M22"/>
    <mergeCell ref="B24:M24"/>
    <mergeCell ref="B27:M27"/>
    <mergeCell ref="B28:M28"/>
    <mergeCell ref="B29:M29"/>
    <mergeCell ref="B31:M31"/>
    <mergeCell ref="B32:M32"/>
    <mergeCell ref="B34:M34"/>
    <mergeCell ref="B35:M35"/>
    <mergeCell ref="G3:N3"/>
    <mergeCell ref="G4:N4"/>
    <mergeCell ref="G5:N5"/>
    <mergeCell ref="B12:M12"/>
    <mergeCell ref="B13:M13"/>
  </mergeCells>
  <hyperlinks>
    <hyperlink ref="G41" r:id="rId1" display="http://www.tepcommercialenergysolutions.com/Projects/" xr:uid="{00000000-0004-0000-0000-000000000000}"/>
    <hyperlink ref="B32" r:id="rId2" xr:uid="{00000000-0004-0000-0000-000001000000}"/>
    <hyperlink ref="G41:M41" r:id="rId3" display="www.tepcommercialenergysolutions.com" xr:uid="{00000000-0004-0000-0000-000002000000}"/>
  </hyperlinks>
  <printOptions horizontalCentered="1" verticalCentered="1"/>
  <pageMargins left="0.25" right="0.25" top="0.4" bottom="0.4" header="0.5" footer="0.34"/>
  <pageSetup scale="71" orientation="portrait" useFirstPageNumber="1" r:id="rId4"/>
  <headerFooter scaleWithDoc="0"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U65536"/>
  <sheetViews>
    <sheetView zoomScaleNormal="100" zoomScaleSheetLayoutView="91" workbookViewId="0">
      <selection activeCell="B3" sqref="B3:E3"/>
    </sheetView>
  </sheetViews>
  <sheetFormatPr defaultColWidth="0" defaultRowHeight="12.5" zeroHeight="1" x14ac:dyDescent="0.25"/>
  <cols>
    <col min="1" max="1" width="21.7265625" style="45" customWidth="1"/>
    <col min="2" max="2" width="19.7265625" style="45" customWidth="1"/>
    <col min="3" max="3" width="21.1796875" style="45" customWidth="1"/>
    <col min="4" max="4" width="22.26953125" style="45" customWidth="1"/>
    <col min="5" max="5" width="13.7265625" style="45" customWidth="1"/>
    <col min="6" max="6" width="16" style="45" customWidth="1"/>
    <col min="7" max="7" width="17.7265625" style="45" customWidth="1"/>
    <col min="8" max="8" width="19.7265625" style="45" customWidth="1"/>
    <col min="9" max="9" width="11.54296875" style="45" hidden="1" customWidth="1"/>
    <col min="10" max="10" width="55.1796875" style="45" hidden="1" customWidth="1"/>
    <col min="11" max="12" width="11.54296875" style="45" hidden="1" customWidth="1"/>
    <col min="13" max="13" width="35" style="45" hidden="1" customWidth="1"/>
    <col min="14" max="14" width="11.81640625" style="45" hidden="1" customWidth="1"/>
    <col min="15" max="255" width="9.1796875" style="45" hidden="1" customWidth="1"/>
    <col min="256" max="16384" width="1.1796875" style="45" hidden="1"/>
  </cols>
  <sheetData>
    <row r="1" spans="1:14" s="1" customFormat="1" ht="16.5" customHeight="1" x14ac:dyDescent="0.25">
      <c r="A1" s="62" t="s">
        <v>6</v>
      </c>
      <c r="B1" s="63"/>
      <c r="C1" s="64"/>
      <c r="D1" s="64"/>
      <c r="E1" s="64"/>
      <c r="F1" s="64"/>
      <c r="G1" s="116"/>
      <c r="H1" s="117"/>
      <c r="I1" s="53"/>
      <c r="J1" s="53"/>
      <c r="K1" s="53"/>
      <c r="L1" s="53"/>
      <c r="M1" s="45"/>
      <c r="N1" s="45"/>
    </row>
    <row r="2" spans="1:14" s="1" customFormat="1" ht="40.5" customHeight="1" thickBot="1" x14ac:dyDescent="0.3">
      <c r="A2" s="130" t="s">
        <v>38</v>
      </c>
      <c r="B2" s="130"/>
      <c r="C2" s="130"/>
      <c r="D2" s="130"/>
      <c r="E2" s="131">
        <v>43875</v>
      </c>
      <c r="F2" s="132"/>
      <c r="G2" s="118"/>
      <c r="H2" s="119"/>
      <c r="I2" s="53"/>
      <c r="J2" s="53"/>
      <c r="K2" s="53"/>
      <c r="L2" s="53"/>
      <c r="M2" s="45"/>
      <c r="N2" s="45"/>
    </row>
    <row r="3" spans="1:14" s="1" customFormat="1" ht="17.25" customHeight="1" thickBot="1" x14ac:dyDescent="0.3">
      <c r="A3" s="18" t="s">
        <v>5</v>
      </c>
      <c r="B3" s="107"/>
      <c r="C3" s="108"/>
      <c r="D3" s="108"/>
      <c r="E3" s="109"/>
      <c r="F3" s="18" t="s">
        <v>15</v>
      </c>
      <c r="G3" s="105"/>
      <c r="H3" s="106"/>
      <c r="I3" s="54"/>
      <c r="J3" s="54"/>
      <c r="K3" s="54"/>
      <c r="L3" s="54"/>
      <c r="M3" s="45"/>
      <c r="N3" s="45"/>
    </row>
    <row r="4" spans="1:14" s="1" customFormat="1" ht="18" customHeight="1" thickBot="1" x14ac:dyDescent="0.3">
      <c r="A4" s="99" t="s">
        <v>14</v>
      </c>
      <c r="B4" s="100"/>
      <c r="C4" s="100"/>
      <c r="D4" s="100"/>
      <c r="E4" s="100"/>
      <c r="F4" s="100"/>
      <c r="G4" s="100"/>
      <c r="H4" s="101"/>
      <c r="I4" s="55"/>
      <c r="J4" s="55"/>
      <c r="K4" s="55"/>
      <c r="L4" s="55"/>
      <c r="M4" s="45"/>
      <c r="N4" s="45"/>
    </row>
    <row r="5" spans="1:14" s="1" customFormat="1" ht="18" customHeight="1" thickBot="1" x14ac:dyDescent="0.3">
      <c r="A5" s="65"/>
      <c r="B5" s="136" t="s">
        <v>39</v>
      </c>
      <c r="C5" s="137"/>
      <c r="D5" s="138"/>
      <c r="E5" s="133" t="s">
        <v>75</v>
      </c>
      <c r="F5" s="134"/>
      <c r="G5" s="135"/>
      <c r="H5" s="14"/>
      <c r="I5" s="55"/>
      <c r="J5" s="55"/>
      <c r="K5" s="55"/>
      <c r="L5" s="55"/>
      <c r="M5" s="45"/>
      <c r="N5" s="45"/>
    </row>
    <row r="6" spans="1:14" s="2" customFormat="1" ht="18" customHeight="1" thickBot="1" x14ac:dyDescent="0.3">
      <c r="A6" s="66"/>
      <c r="B6" s="124" t="s">
        <v>76</v>
      </c>
      <c r="C6" s="125"/>
      <c r="D6" s="126"/>
      <c r="E6" s="120" t="s">
        <v>59</v>
      </c>
      <c r="F6" s="121"/>
      <c r="G6" s="70" t="s">
        <v>61</v>
      </c>
      <c r="H6" s="15"/>
      <c r="I6" s="55"/>
      <c r="J6" s="55"/>
      <c r="K6" s="55"/>
      <c r="L6" s="55"/>
      <c r="M6" s="45"/>
      <c r="N6" s="45"/>
    </row>
    <row r="7" spans="1:14" s="2" customFormat="1" ht="18" customHeight="1" thickTop="1" x14ac:dyDescent="0.25">
      <c r="A7" s="66"/>
      <c r="B7" s="127" t="s">
        <v>40</v>
      </c>
      <c r="C7" s="128"/>
      <c r="D7" s="129"/>
      <c r="E7" s="122" t="s">
        <v>77</v>
      </c>
      <c r="F7" s="123"/>
      <c r="G7" s="69" t="s">
        <v>79</v>
      </c>
      <c r="H7" s="15"/>
      <c r="I7" s="55"/>
      <c r="J7" s="55"/>
      <c r="K7" s="55"/>
      <c r="L7" s="55"/>
      <c r="M7" s="45"/>
      <c r="N7" s="45"/>
    </row>
    <row r="8" spans="1:14" s="2" customFormat="1" ht="18" customHeight="1" x14ac:dyDescent="0.25">
      <c r="A8" s="66"/>
      <c r="B8" s="102" t="s">
        <v>41</v>
      </c>
      <c r="C8" s="103"/>
      <c r="D8" s="104"/>
      <c r="E8" s="85" t="s">
        <v>77</v>
      </c>
      <c r="F8" s="86"/>
      <c r="G8" s="68" t="s">
        <v>44</v>
      </c>
      <c r="H8" s="15"/>
      <c r="I8" s="55"/>
      <c r="J8" s="55"/>
      <c r="K8" s="55"/>
      <c r="L8" s="55"/>
      <c r="M8" s="45"/>
      <c r="N8" s="45"/>
    </row>
    <row r="9" spans="1:14" s="1" customFormat="1" ht="18" customHeight="1" x14ac:dyDescent="0.25">
      <c r="A9" s="66"/>
      <c r="B9" s="102" t="s">
        <v>42</v>
      </c>
      <c r="C9" s="103"/>
      <c r="D9" s="104"/>
      <c r="E9" s="85" t="s">
        <v>78</v>
      </c>
      <c r="F9" s="86"/>
      <c r="G9" s="68" t="s">
        <v>80</v>
      </c>
      <c r="H9" s="15"/>
      <c r="I9" s="55"/>
      <c r="J9" s="55"/>
      <c r="K9" s="55"/>
      <c r="L9" s="55"/>
      <c r="M9" s="45"/>
      <c r="N9" s="45"/>
    </row>
    <row r="10" spans="1:14" s="2" customFormat="1" ht="18" customHeight="1" x14ac:dyDescent="0.25">
      <c r="A10" s="66"/>
      <c r="B10" s="102" t="s">
        <v>43</v>
      </c>
      <c r="C10" s="103"/>
      <c r="D10" s="104"/>
      <c r="E10" s="85" t="s">
        <v>81</v>
      </c>
      <c r="F10" s="86"/>
      <c r="G10" s="68" t="s">
        <v>82</v>
      </c>
      <c r="H10" s="15"/>
      <c r="I10" s="55"/>
      <c r="J10" s="55"/>
      <c r="K10" s="55"/>
      <c r="L10" s="55"/>
      <c r="M10" s="45"/>
      <c r="N10" s="45"/>
    </row>
    <row r="11" spans="1:14" s="1" customFormat="1" ht="18" customHeight="1" x14ac:dyDescent="0.25">
      <c r="A11" s="13"/>
      <c r="B11" s="5"/>
      <c r="C11" s="5"/>
      <c r="D11" s="5"/>
      <c r="E11" s="5"/>
      <c r="F11" s="5"/>
      <c r="G11" s="5"/>
      <c r="H11" s="15"/>
      <c r="I11" s="55"/>
      <c r="J11" s="55"/>
      <c r="K11" s="55"/>
      <c r="L11" s="55"/>
      <c r="M11" s="45"/>
      <c r="N11" s="45"/>
    </row>
    <row r="12" spans="1:14" s="1" customFormat="1" ht="12.75" customHeight="1" x14ac:dyDescent="0.25">
      <c r="A12" s="110" t="s">
        <v>74</v>
      </c>
      <c r="B12" s="111"/>
      <c r="C12" s="111"/>
      <c r="D12" s="111"/>
      <c r="E12" s="111"/>
      <c r="F12" s="111"/>
      <c r="G12" s="111"/>
      <c r="H12" s="112"/>
      <c r="I12" s="53"/>
      <c r="J12" s="53"/>
      <c r="K12" s="56"/>
      <c r="L12" s="56"/>
      <c r="M12" s="45"/>
      <c r="N12" s="45"/>
    </row>
    <row r="13" spans="1:14" s="2" customFormat="1" x14ac:dyDescent="0.25">
      <c r="A13" s="110"/>
      <c r="B13" s="111"/>
      <c r="C13" s="111"/>
      <c r="D13" s="111"/>
      <c r="E13" s="111"/>
      <c r="F13" s="111"/>
      <c r="G13" s="111"/>
      <c r="H13" s="112"/>
      <c r="I13" s="56"/>
      <c r="J13" s="56"/>
      <c r="K13" s="56"/>
      <c r="L13" s="56"/>
      <c r="M13" s="45"/>
      <c r="N13" s="45"/>
    </row>
    <row r="14" spans="1:14" s="1" customFormat="1" ht="11.25" customHeight="1" x14ac:dyDescent="0.25">
      <c r="A14" s="110"/>
      <c r="B14" s="111"/>
      <c r="C14" s="111"/>
      <c r="D14" s="111"/>
      <c r="E14" s="111"/>
      <c r="F14" s="111"/>
      <c r="G14" s="111"/>
      <c r="H14" s="112"/>
      <c r="I14" s="56"/>
      <c r="J14" s="56"/>
      <c r="K14" s="56"/>
      <c r="L14" s="56"/>
      <c r="M14" s="45"/>
      <c r="N14" s="45"/>
    </row>
    <row r="15" spans="1:14" s="1" customFormat="1" ht="15" customHeight="1" x14ac:dyDescent="0.25">
      <c r="A15" s="110"/>
      <c r="B15" s="111"/>
      <c r="C15" s="111"/>
      <c r="D15" s="111"/>
      <c r="E15" s="111"/>
      <c r="F15" s="111"/>
      <c r="G15" s="111"/>
      <c r="H15" s="112"/>
      <c r="I15" s="56"/>
      <c r="J15" s="56"/>
      <c r="K15" s="56"/>
      <c r="L15" s="56"/>
      <c r="M15" s="45"/>
      <c r="N15" s="45"/>
    </row>
    <row r="16" spans="1:14" s="2" customFormat="1" x14ac:dyDescent="0.25">
      <c r="A16" s="110"/>
      <c r="B16" s="111"/>
      <c r="C16" s="111"/>
      <c r="D16" s="111"/>
      <c r="E16" s="111"/>
      <c r="F16" s="111"/>
      <c r="G16" s="111"/>
      <c r="H16" s="112"/>
      <c r="I16" s="56"/>
      <c r="J16" s="56"/>
      <c r="K16" s="56"/>
      <c r="L16" s="56"/>
      <c r="M16" s="45"/>
      <c r="N16" s="45"/>
    </row>
    <row r="17" spans="1:14" s="1" customFormat="1" ht="15.65" customHeight="1" x14ac:dyDescent="0.25">
      <c r="A17" s="110"/>
      <c r="B17" s="111"/>
      <c r="C17" s="111"/>
      <c r="D17" s="111"/>
      <c r="E17" s="111"/>
      <c r="F17" s="111"/>
      <c r="G17" s="111"/>
      <c r="H17" s="112"/>
      <c r="I17" s="56"/>
      <c r="J17" s="56"/>
      <c r="K17" s="56"/>
      <c r="L17" s="56"/>
      <c r="M17" s="45"/>
      <c r="N17" s="45"/>
    </row>
    <row r="18" spans="1:14" s="1" customFormat="1" ht="138" customHeight="1" thickBot="1" x14ac:dyDescent="0.3">
      <c r="A18" s="113"/>
      <c r="B18" s="114"/>
      <c r="C18" s="114"/>
      <c r="D18" s="114"/>
      <c r="E18" s="114"/>
      <c r="F18" s="114"/>
      <c r="G18" s="114"/>
      <c r="H18" s="115"/>
      <c r="I18" s="56"/>
      <c r="J18" s="56"/>
      <c r="K18" s="56"/>
      <c r="L18" s="56"/>
      <c r="M18" s="45"/>
      <c r="N18" s="45"/>
    </row>
    <row r="19" spans="1:14" s="1" customFormat="1" ht="17.25" customHeight="1" thickBot="1" x14ac:dyDescent="0.3">
      <c r="A19" s="99" t="s">
        <v>46</v>
      </c>
      <c r="B19" s="100"/>
      <c r="C19" s="100"/>
      <c r="D19" s="100"/>
      <c r="E19" s="100"/>
      <c r="F19" s="100"/>
      <c r="G19" s="100"/>
      <c r="H19" s="101"/>
      <c r="I19" s="56"/>
      <c r="J19" s="56"/>
      <c r="K19" s="56"/>
      <c r="L19" s="56"/>
      <c r="M19" s="45"/>
      <c r="N19" s="45"/>
    </row>
    <row r="20" spans="1:14" s="2" customFormat="1" ht="17.25" customHeight="1" x14ac:dyDescent="0.25">
      <c r="A20" s="52" t="s">
        <v>1</v>
      </c>
      <c r="B20" s="139" t="s">
        <v>57</v>
      </c>
      <c r="C20" s="140"/>
      <c r="D20" s="22" t="s">
        <v>56</v>
      </c>
      <c r="E20" s="22" t="s">
        <v>36</v>
      </c>
      <c r="F20" s="22" t="s">
        <v>0</v>
      </c>
      <c r="G20" s="23" t="s">
        <v>48</v>
      </c>
      <c r="H20" s="23" t="s">
        <v>3</v>
      </c>
      <c r="I20" s="56"/>
      <c r="J20" s="56"/>
      <c r="K20" s="56"/>
      <c r="L20" s="56"/>
      <c r="M20" s="45"/>
      <c r="N20" s="45"/>
    </row>
    <row r="21" spans="1:14" s="2" customFormat="1" ht="17.25" customHeight="1" x14ac:dyDescent="0.25">
      <c r="A21" s="60"/>
      <c r="B21" s="95"/>
      <c r="C21" s="95"/>
      <c r="D21" s="10"/>
      <c r="E21" s="10"/>
      <c r="F21" s="11"/>
      <c r="G21" s="12" t="str">
        <f>IF(OR(ISBLANK(A21),ISBLANK(B21),ISBLANK(D21),ISBLANK(E21),ISBLANK(F21)),"",E21*995)</f>
        <v/>
      </c>
      <c r="H21" s="41" t="str">
        <f>IF(OR(ISBLANK(A21),ISBLANK(B21),ISBLANK(D21),ISBLANK(E21),ISBLANK(F21))," ",F21*G21)</f>
        <v xml:space="preserve"> </v>
      </c>
      <c r="I21" s="45" t="str">
        <f>IF(AND(A21&lt;&gt;"",OR(B21="",D21="",E21="",F21="")),"Incomplete","")</f>
        <v/>
      </c>
      <c r="J21" s="57"/>
      <c r="K21" s="56"/>
      <c r="L21" s="56"/>
      <c r="M21" s="45"/>
      <c r="N21" s="45"/>
    </row>
    <row r="22" spans="1:14" s="2" customFormat="1" ht="17.25" customHeight="1" x14ac:dyDescent="0.25">
      <c r="A22" s="51"/>
      <c r="B22" s="95"/>
      <c r="C22" s="95"/>
      <c r="D22" s="10"/>
      <c r="E22" s="10"/>
      <c r="F22" s="11"/>
      <c r="G22" s="12" t="str">
        <f>IF(OR(ISBLANK(A22),ISBLANK(B22),ISBLANK(D22),ISBLANK(E22),ISBLANK(F22)),"",E22*995)</f>
        <v/>
      </c>
      <c r="H22" s="41" t="str">
        <f>IF(OR(ISBLANK(A22),ISBLANK(B22),ISBLANK(D22),ISBLANK(E22),ISBLANK(F22))," ",F22*G22)</f>
        <v xml:space="preserve"> </v>
      </c>
      <c r="I22" s="45" t="str">
        <f>IF(AND(A22&lt;&gt;"",OR(B22="",D22="",E22="",F22="")),"Incomplete","")</f>
        <v/>
      </c>
      <c r="J22" s="57"/>
      <c r="K22" s="56"/>
      <c r="L22" s="56"/>
      <c r="M22" s="45"/>
      <c r="N22" s="45"/>
    </row>
    <row r="23" spans="1:14" s="1" customFormat="1" ht="17.25" customHeight="1" x14ac:dyDescent="0.25">
      <c r="A23" s="51"/>
      <c r="B23" s="95"/>
      <c r="C23" s="95"/>
      <c r="D23" s="10"/>
      <c r="E23" s="10"/>
      <c r="F23" s="11"/>
      <c r="G23" s="12" t="str">
        <f>IF(OR(ISBLANK(A23),ISBLANK(B23),ISBLANK(D23),ISBLANK(E23),ISBLANK(F23)),"",E23*995)</f>
        <v/>
      </c>
      <c r="H23" s="41" t="str">
        <f>IF(OR(ISBLANK(A23),ISBLANK(B23),ISBLANK(D23),ISBLANK(E23),ISBLANK(F23))," ",F23*G23)</f>
        <v xml:space="preserve"> </v>
      </c>
      <c r="I23" s="45" t="str">
        <f>IF(AND(A23&lt;&gt;"",OR(B23="",D23="",E23="",F23="")),"Incomplete","")</f>
        <v/>
      </c>
      <c r="J23" s="57"/>
      <c r="K23" s="46"/>
      <c r="L23" s="46"/>
      <c r="M23" s="45"/>
      <c r="N23" s="45"/>
    </row>
    <row r="24" spans="1:14" s="1" customFormat="1" ht="17.25" customHeight="1" x14ac:dyDescent="0.25">
      <c r="A24" s="51"/>
      <c r="B24" s="95"/>
      <c r="C24" s="95"/>
      <c r="D24" s="10"/>
      <c r="E24" s="10"/>
      <c r="F24" s="11"/>
      <c r="G24" s="12" t="str">
        <f>IF(OR(ISBLANK(A24),ISBLANK(B24),ISBLANK(D24),ISBLANK(E24),ISBLANK(F24)),"",E24*995)</f>
        <v/>
      </c>
      <c r="H24" s="41" t="str">
        <f>IF(OR(ISBLANK(A24),ISBLANK(B24),ISBLANK(D24),ISBLANK(E24),ISBLANK(F24))," ",F24*G24)</f>
        <v xml:space="preserve"> </v>
      </c>
      <c r="I24" s="45" t="str">
        <f>IF(AND(A24&lt;&gt;"",OR(B24="",D24="",E24="",F24="")),"Incomplete","")</f>
        <v/>
      </c>
      <c r="J24" s="57"/>
      <c r="K24" s="46"/>
      <c r="L24" s="46"/>
      <c r="M24" s="45"/>
      <c r="N24" s="45"/>
    </row>
    <row r="25" spans="1:14" s="1" customFormat="1" ht="17.25" customHeight="1" thickBot="1" x14ac:dyDescent="0.3">
      <c r="A25" s="51"/>
      <c r="B25" s="95"/>
      <c r="C25" s="95"/>
      <c r="D25" s="10"/>
      <c r="E25" s="10"/>
      <c r="F25" s="11"/>
      <c r="G25" s="12" t="str">
        <f>IF(OR(ISBLANK(A25),ISBLANK(B25),ISBLANK(D25),ISBLANK(E25),ISBLANK(F25)),"",E25*995)</f>
        <v/>
      </c>
      <c r="H25" s="41" t="str">
        <f>IF(OR(ISBLANK(A25),ISBLANK(B25),ISBLANK(D25),ISBLANK(E25),ISBLANK(F25))," ",F25*G25)</f>
        <v xml:space="preserve"> </v>
      </c>
      <c r="I25" s="45" t="str">
        <f>IF(AND(A25&lt;&gt;"",OR(B25="",D25="",E25="",F25="")),"Incomplete","")</f>
        <v/>
      </c>
      <c r="J25" s="57"/>
      <c r="K25" s="46"/>
      <c r="L25" s="46"/>
      <c r="M25" s="45"/>
      <c r="N25" s="45"/>
    </row>
    <row r="26" spans="1:14" s="1" customFormat="1" ht="17.25" customHeight="1" thickBot="1" x14ac:dyDescent="0.3">
      <c r="A26" s="9"/>
      <c r="B26" s="5"/>
      <c r="C26" s="5"/>
      <c r="D26" s="5"/>
      <c r="E26" s="5"/>
      <c r="F26" s="7"/>
      <c r="G26" s="61" t="s">
        <v>71</v>
      </c>
      <c r="H26" s="42">
        <f>SUM(H21:H25)</f>
        <v>0</v>
      </c>
      <c r="I26" s="45"/>
      <c r="J26" s="53"/>
      <c r="K26" s="53"/>
      <c r="L26" s="53"/>
      <c r="M26" s="45"/>
      <c r="N26" s="45"/>
    </row>
    <row r="27" spans="1:14" s="1" customFormat="1" ht="17.25" customHeight="1" thickBot="1" x14ac:dyDescent="0.3">
      <c r="A27" s="96" t="s">
        <v>45</v>
      </c>
      <c r="B27" s="97"/>
      <c r="C27" s="97"/>
      <c r="D27" s="97"/>
      <c r="E27" s="97"/>
      <c r="F27" s="97"/>
      <c r="G27" s="97"/>
      <c r="H27" s="98"/>
      <c r="I27" s="45"/>
      <c r="J27" s="53"/>
      <c r="K27" s="53"/>
      <c r="L27" s="53"/>
      <c r="M27" s="45"/>
      <c r="N27" s="45"/>
    </row>
    <row r="28" spans="1:14" s="1" customFormat="1" ht="17.25" customHeight="1" x14ac:dyDescent="0.25">
      <c r="A28" s="19" t="s">
        <v>1</v>
      </c>
      <c r="B28" s="20" t="s">
        <v>62</v>
      </c>
      <c r="C28" s="21" t="s">
        <v>63</v>
      </c>
      <c r="D28" s="20" t="s">
        <v>7</v>
      </c>
      <c r="E28" s="21" t="s">
        <v>8</v>
      </c>
      <c r="F28" s="21" t="s">
        <v>0</v>
      </c>
      <c r="G28" s="21" t="s">
        <v>48</v>
      </c>
      <c r="H28" s="21" t="s">
        <v>3</v>
      </c>
      <c r="I28" s="45" t="str">
        <f>IF(AND(A28&lt;&gt;"",OR(B28="",C28="",D28="",E28="",F28="")),"Incomplete","")</f>
        <v/>
      </c>
      <c r="J28" s="53"/>
      <c r="K28" s="53"/>
      <c r="L28" s="53"/>
      <c r="M28" s="45"/>
      <c r="N28" s="45"/>
    </row>
    <row r="29" spans="1:14" s="1" customFormat="1" ht="17.25" customHeight="1" x14ac:dyDescent="0.25">
      <c r="A29" s="17"/>
      <c r="B29" s="17"/>
      <c r="C29" s="17"/>
      <c r="D29" s="10"/>
      <c r="E29" s="10"/>
      <c r="F29" s="11"/>
      <c r="G29" s="4" t="str">
        <f>IF(OR(ISBLANK(A29),ISBLANK(B29),ISBLANK(C29),ISBLANK(D29),ISBLANK(E29),ISBLANK(F29)),"",VLOOKUP(CONCATENATE(B29,C29),$J$105:$K$120,2,FALSE))</f>
        <v/>
      </c>
      <c r="H29" s="39" t="str">
        <f>IF(A29="","",IF(I29="Incomplete","Incomplete",F29*G29))</f>
        <v/>
      </c>
      <c r="I29" s="45" t="str">
        <f>IF(AND(A29&lt;&gt;"",OR(B29="",C29="",D29="",E29="",F29="")),"Incomplete","")</f>
        <v/>
      </c>
      <c r="J29" s="53"/>
      <c r="K29" s="53"/>
      <c r="L29" s="53"/>
      <c r="M29" s="45"/>
      <c r="N29" s="45"/>
    </row>
    <row r="30" spans="1:14" s="1" customFormat="1" ht="17.25" customHeight="1" x14ac:dyDescent="0.25">
      <c r="A30" s="17"/>
      <c r="B30" s="67"/>
      <c r="C30" s="51"/>
      <c r="D30" s="10"/>
      <c r="E30" s="10"/>
      <c r="F30" s="11"/>
      <c r="G30" s="4" t="str">
        <f t="shared" ref="G30:G38" si="0">IF(OR(ISBLANK(A30),ISBLANK(B30),ISBLANK(C30),ISBLANK(D30),ISBLANK(E30),ISBLANK(F30)),"",VLOOKUP(CONCATENATE(B30,C30),$J$105:$K$120,2,FALSE))</f>
        <v/>
      </c>
      <c r="H30" s="39" t="str">
        <f t="shared" ref="H30:H38" si="1">IF(A30="","",IF(I30="Incomplete","Incomplete",F30*G30))</f>
        <v/>
      </c>
      <c r="I30" s="45" t="str">
        <f t="shared" ref="I30:I38" si="2">IF(AND(A30&lt;&gt;"",OR(B30="",C30="",D30="",E30="",F30="")),"Incomplete","")</f>
        <v/>
      </c>
      <c r="J30" s="53"/>
      <c r="K30" s="53"/>
      <c r="L30" s="53"/>
      <c r="M30" s="45"/>
      <c r="N30" s="45"/>
    </row>
    <row r="31" spans="1:14" s="1" customFormat="1" ht="17.25" customHeight="1" x14ac:dyDescent="0.25">
      <c r="A31" s="67"/>
      <c r="B31" s="67"/>
      <c r="C31" s="67"/>
      <c r="D31" s="10"/>
      <c r="E31" s="10"/>
      <c r="F31" s="11"/>
      <c r="G31" s="4" t="str">
        <f t="shared" si="0"/>
        <v/>
      </c>
      <c r="H31" s="39" t="str">
        <f t="shared" si="1"/>
        <v/>
      </c>
      <c r="I31" s="45" t="str">
        <f t="shared" si="2"/>
        <v/>
      </c>
      <c r="J31" s="53"/>
      <c r="K31" s="53"/>
      <c r="L31" s="53"/>
      <c r="M31" s="45"/>
      <c r="N31" s="45"/>
    </row>
    <row r="32" spans="1:14" s="1" customFormat="1" ht="17.25" customHeight="1" x14ac:dyDescent="0.25">
      <c r="A32" s="67"/>
      <c r="B32" s="67"/>
      <c r="C32" s="67"/>
      <c r="D32" s="10"/>
      <c r="E32" s="10"/>
      <c r="F32" s="11"/>
      <c r="G32" s="4" t="str">
        <f t="shared" si="0"/>
        <v/>
      </c>
      <c r="H32" s="39" t="str">
        <f t="shared" si="1"/>
        <v/>
      </c>
      <c r="I32" s="45" t="str">
        <f t="shared" si="2"/>
        <v/>
      </c>
      <c r="J32" s="53"/>
      <c r="K32" s="53"/>
      <c r="L32" s="53"/>
      <c r="M32" s="45"/>
      <c r="N32" s="45"/>
    </row>
    <row r="33" spans="1:14" s="1" customFormat="1" ht="17.25" customHeight="1" x14ac:dyDescent="0.25">
      <c r="A33" s="67"/>
      <c r="B33" s="67"/>
      <c r="C33" s="67"/>
      <c r="D33" s="10"/>
      <c r="E33" s="10"/>
      <c r="F33" s="11"/>
      <c r="G33" s="4" t="str">
        <f t="shared" si="0"/>
        <v/>
      </c>
      <c r="H33" s="39" t="str">
        <f t="shared" si="1"/>
        <v/>
      </c>
      <c r="I33" s="45" t="str">
        <f t="shared" si="2"/>
        <v/>
      </c>
      <c r="J33" s="53"/>
      <c r="K33" s="53"/>
      <c r="L33" s="53"/>
      <c r="M33" s="45"/>
      <c r="N33" s="45"/>
    </row>
    <row r="34" spans="1:14" s="1" customFormat="1" ht="17.25" customHeight="1" x14ac:dyDescent="0.25">
      <c r="A34" s="67"/>
      <c r="B34" s="67"/>
      <c r="C34" s="67"/>
      <c r="D34" s="10"/>
      <c r="E34" s="10"/>
      <c r="F34" s="11"/>
      <c r="G34" s="4" t="str">
        <f t="shared" si="0"/>
        <v/>
      </c>
      <c r="H34" s="39" t="str">
        <f t="shared" si="1"/>
        <v/>
      </c>
      <c r="I34" s="45" t="str">
        <f t="shared" si="2"/>
        <v/>
      </c>
      <c r="J34" s="53"/>
      <c r="K34" s="53"/>
      <c r="L34" s="53"/>
      <c r="M34" s="45"/>
      <c r="N34" s="45"/>
    </row>
    <row r="35" spans="1:14" s="1" customFormat="1" ht="17.25" customHeight="1" x14ac:dyDescent="0.25">
      <c r="A35" s="67"/>
      <c r="B35" s="67"/>
      <c r="C35" s="67"/>
      <c r="D35" s="10"/>
      <c r="E35" s="10"/>
      <c r="F35" s="11"/>
      <c r="G35" s="4" t="str">
        <f t="shared" si="0"/>
        <v/>
      </c>
      <c r="H35" s="39" t="str">
        <f t="shared" si="1"/>
        <v/>
      </c>
      <c r="I35" s="45" t="str">
        <f t="shared" si="2"/>
        <v/>
      </c>
      <c r="J35" s="53"/>
      <c r="K35" s="53"/>
      <c r="L35" s="53"/>
      <c r="M35" s="45"/>
      <c r="N35" s="45"/>
    </row>
    <row r="36" spans="1:14" s="1" customFormat="1" ht="17.25" customHeight="1" x14ac:dyDescent="0.25">
      <c r="A36" s="67"/>
      <c r="B36" s="67"/>
      <c r="C36" s="67"/>
      <c r="D36" s="10"/>
      <c r="E36" s="10"/>
      <c r="F36" s="11"/>
      <c r="G36" s="4" t="str">
        <f t="shared" si="0"/>
        <v/>
      </c>
      <c r="H36" s="39" t="str">
        <f t="shared" si="1"/>
        <v/>
      </c>
      <c r="I36" s="45" t="str">
        <f t="shared" si="2"/>
        <v/>
      </c>
      <c r="J36" s="53"/>
      <c r="K36" s="53"/>
      <c r="L36" s="53"/>
      <c r="M36" s="45"/>
      <c r="N36" s="45"/>
    </row>
    <row r="37" spans="1:14" s="1" customFormat="1" ht="17.25" customHeight="1" x14ac:dyDescent="0.25">
      <c r="A37" s="67"/>
      <c r="B37" s="67"/>
      <c r="C37" s="67"/>
      <c r="D37" s="10"/>
      <c r="E37" s="10"/>
      <c r="F37" s="11"/>
      <c r="G37" s="4" t="str">
        <f t="shared" si="0"/>
        <v/>
      </c>
      <c r="H37" s="39" t="str">
        <f t="shared" si="1"/>
        <v/>
      </c>
      <c r="I37" s="45" t="str">
        <f t="shared" si="2"/>
        <v/>
      </c>
      <c r="J37" s="53"/>
      <c r="K37" s="53"/>
      <c r="L37" s="53"/>
      <c r="M37" s="45"/>
      <c r="N37" s="45"/>
    </row>
    <row r="38" spans="1:14" s="1" customFormat="1" ht="17.25" customHeight="1" thickBot="1" x14ac:dyDescent="0.3">
      <c r="A38" s="67"/>
      <c r="B38" s="67"/>
      <c r="C38" s="67"/>
      <c r="D38" s="10"/>
      <c r="E38" s="10"/>
      <c r="F38" s="11"/>
      <c r="G38" s="4" t="str">
        <f t="shared" si="0"/>
        <v/>
      </c>
      <c r="H38" s="39" t="str">
        <f t="shared" si="1"/>
        <v/>
      </c>
      <c r="I38" s="45" t="str">
        <f t="shared" si="2"/>
        <v/>
      </c>
      <c r="J38" s="53"/>
      <c r="K38" s="53"/>
      <c r="L38" s="53"/>
      <c r="M38" s="45"/>
      <c r="N38" s="45"/>
    </row>
    <row r="39" spans="1:14" s="1" customFormat="1" ht="17.25" customHeight="1" thickBot="1" x14ac:dyDescent="0.3">
      <c r="A39" s="87" t="s">
        <v>2</v>
      </c>
      <c r="B39" s="88"/>
      <c r="C39" s="89"/>
      <c r="D39" s="91" t="s">
        <v>16</v>
      </c>
      <c r="E39" s="92"/>
      <c r="F39" s="92"/>
      <c r="G39" s="61" t="s">
        <v>72</v>
      </c>
      <c r="H39" s="40">
        <f>SUM(H29:H38)</f>
        <v>0</v>
      </c>
      <c r="I39" s="45" t="str">
        <f>IF(AND(A39&lt;&gt;"",OR(B39="",D39="",F39="")),"Incomplete","")</f>
        <v>Incomplete</v>
      </c>
      <c r="J39" s="53"/>
      <c r="K39" s="53"/>
      <c r="L39" s="53"/>
      <c r="M39" s="45"/>
      <c r="N39" s="45"/>
    </row>
    <row r="40" spans="1:14" s="2" customFormat="1" ht="21.75" customHeight="1" thickBot="1" x14ac:dyDescent="0.3">
      <c r="A40" s="90"/>
      <c r="B40" s="90"/>
      <c r="C40" s="90"/>
      <c r="D40" s="93"/>
      <c r="E40" s="94"/>
      <c r="F40" s="94"/>
      <c r="G40" s="8"/>
      <c r="H40" s="44"/>
      <c r="I40" s="45"/>
      <c r="J40" s="53"/>
      <c r="K40" s="53"/>
      <c r="L40" s="53"/>
      <c r="M40" s="45"/>
      <c r="N40" s="45"/>
    </row>
    <row r="41" spans="1:14" s="2" customFormat="1" ht="17.25" customHeight="1" thickBot="1" x14ac:dyDescent="0.3">
      <c r="A41" s="5"/>
      <c r="B41" s="5"/>
      <c r="C41" s="5"/>
      <c r="D41" s="5"/>
      <c r="E41" s="5"/>
      <c r="F41" s="5"/>
      <c r="G41" s="6" t="s">
        <v>73</v>
      </c>
      <c r="H41" s="43">
        <f>H26+H39</f>
        <v>0</v>
      </c>
      <c r="I41" s="45"/>
      <c r="J41" s="53"/>
      <c r="K41" s="53"/>
      <c r="L41" s="53"/>
      <c r="M41" s="45"/>
      <c r="N41" s="45"/>
    </row>
    <row r="42" spans="1:14" s="1" customFormat="1" ht="17.25" customHeight="1" x14ac:dyDescent="0.25">
      <c r="A42" s="5"/>
      <c r="B42" s="5"/>
      <c r="C42" s="5"/>
      <c r="D42" s="5"/>
      <c r="E42" s="5"/>
      <c r="F42" s="5"/>
      <c r="G42" s="3"/>
      <c r="H42" s="16" t="s">
        <v>35</v>
      </c>
      <c r="I42" s="45"/>
      <c r="J42" s="53"/>
      <c r="K42" s="53"/>
      <c r="L42" s="53"/>
      <c r="M42" s="45"/>
      <c r="N42" s="45"/>
    </row>
    <row r="43" spans="1:14" ht="17.25" hidden="1" customHeight="1" x14ac:dyDescent="0.25">
      <c r="D43" s="58"/>
      <c r="E43" s="59"/>
    </row>
    <row r="44" spans="1:14" ht="17.25" hidden="1" customHeight="1" x14ac:dyDescent="0.25"/>
    <row r="45" spans="1:14" ht="17.25" hidden="1" customHeight="1" x14ac:dyDescent="0.25"/>
    <row r="46" spans="1:14" ht="17.25" hidden="1" customHeight="1" x14ac:dyDescent="0.25"/>
    <row r="47" spans="1:14" ht="17.25" hidden="1" customHeight="1" x14ac:dyDescent="0.25"/>
    <row r="48" spans="1:14" ht="17.25" hidden="1" customHeight="1" x14ac:dyDescent="0.25"/>
    <row r="49" spans="1:12" ht="17.25" hidden="1" customHeight="1" x14ac:dyDescent="0.25"/>
    <row r="50" spans="1:12" ht="17.25" hidden="1" customHeight="1" x14ac:dyDescent="0.25"/>
    <row r="51" spans="1:12" ht="17.25" hidden="1" customHeight="1" x14ac:dyDescent="0.25"/>
    <row r="52" spans="1:12" ht="17.25" hidden="1" customHeight="1" x14ac:dyDescent="0.25"/>
    <row r="53" spans="1:12" ht="17.25" hidden="1" customHeight="1" x14ac:dyDescent="0.25"/>
    <row r="54" spans="1:12" ht="17.25" hidden="1" customHeight="1" x14ac:dyDescent="0.25"/>
    <row r="55" spans="1:12" ht="17.25" hidden="1" customHeight="1" x14ac:dyDescent="0.25"/>
    <row r="56" spans="1:12" hidden="1" x14ac:dyDescent="0.25"/>
    <row r="57" spans="1:12" hidden="1" x14ac:dyDescent="0.25"/>
    <row r="58" spans="1:12" hidden="1" x14ac:dyDescent="0.25"/>
    <row r="59" spans="1:12" hidden="1" x14ac:dyDescent="0.25"/>
    <row r="60" spans="1:12" s="47" customFormat="1" hidden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s="47" customFormat="1" hidden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s="47" customFormat="1" hidden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s="47" customFormat="1" hidden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s="47" customFormat="1" hidden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47" customFormat="1" hidden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5" s="47" customFormat="1" hidden="1" x14ac:dyDescent="0.25">
      <c r="A66" s="45"/>
      <c r="H66" s="45"/>
      <c r="I66" s="45"/>
      <c r="J66" s="45" t="s">
        <v>1</v>
      </c>
      <c r="K66" s="45"/>
      <c r="L66" s="45"/>
      <c r="N66" s="45"/>
      <c r="O66" s="45"/>
    </row>
    <row r="67" spans="1:15" s="47" customFormat="1" hidden="1" x14ac:dyDescent="0.25">
      <c r="A67" s="45"/>
      <c r="I67" s="45"/>
      <c r="J67" s="46" t="s">
        <v>58</v>
      </c>
      <c r="K67" s="45"/>
      <c r="L67" s="45"/>
      <c r="M67" s="46" t="s">
        <v>33</v>
      </c>
      <c r="N67" s="45"/>
    </row>
    <row r="68" spans="1:15" s="47" customFormat="1" hidden="1" x14ac:dyDescent="0.25">
      <c r="A68" s="45"/>
      <c r="I68" s="45"/>
      <c r="J68" s="46" t="s">
        <v>47</v>
      </c>
      <c r="K68" s="45"/>
      <c r="L68" s="45"/>
      <c r="M68" s="45"/>
      <c r="N68" s="47" t="s">
        <v>10</v>
      </c>
      <c r="O68" s="45" t="s">
        <v>11</v>
      </c>
    </row>
    <row r="69" spans="1:15" s="47" customFormat="1" hidden="1" x14ac:dyDescent="0.25">
      <c r="A69" s="45"/>
      <c r="I69" s="45"/>
      <c r="J69" s="45"/>
      <c r="K69" s="45"/>
      <c r="L69" s="45"/>
      <c r="N69" s="47" t="s">
        <v>12</v>
      </c>
      <c r="O69" s="47" t="s">
        <v>12</v>
      </c>
    </row>
    <row r="70" spans="1:15" s="47" customFormat="1" hidden="1" x14ac:dyDescent="0.25">
      <c r="A70" s="45"/>
      <c r="H70" s="45"/>
      <c r="I70" s="45"/>
      <c r="J70" s="45"/>
      <c r="K70" s="45"/>
      <c r="L70" s="45"/>
      <c r="N70" s="45"/>
      <c r="O70" s="45"/>
    </row>
    <row r="71" spans="1:15" s="47" customFormat="1" hidden="1" x14ac:dyDescent="0.25">
      <c r="A71" s="45"/>
      <c r="H71" s="45"/>
      <c r="I71" s="45"/>
      <c r="J71" s="45"/>
      <c r="K71" s="45"/>
      <c r="L71" s="45"/>
      <c r="M71" s="47" t="s">
        <v>12</v>
      </c>
      <c r="N71" s="45"/>
      <c r="O71" s="45"/>
    </row>
    <row r="72" spans="1:15" s="47" customFormat="1" hidden="1" x14ac:dyDescent="0.25">
      <c r="A72" s="45"/>
      <c r="H72" s="45"/>
      <c r="I72" s="45"/>
      <c r="J72" s="45"/>
      <c r="K72" s="45"/>
      <c r="L72" s="45"/>
      <c r="M72" s="45" t="s">
        <v>13</v>
      </c>
      <c r="N72" s="45"/>
      <c r="O72" s="45"/>
    </row>
    <row r="73" spans="1:15" s="47" customFormat="1" hidden="1" x14ac:dyDescent="0.25">
      <c r="A73" s="45"/>
      <c r="H73" s="45"/>
      <c r="I73" s="45"/>
      <c r="J73" s="45"/>
      <c r="K73" s="45"/>
      <c r="L73" s="45"/>
      <c r="M73" s="45"/>
      <c r="N73" s="45"/>
      <c r="O73" s="45"/>
    </row>
    <row r="74" spans="1:15" s="47" customFormat="1" hidden="1" x14ac:dyDescent="0.25">
      <c r="A74" s="45"/>
      <c r="H74" s="45"/>
      <c r="I74" s="45"/>
      <c r="J74" s="47" t="str">
        <f>PowerMgmt</f>
        <v>Kitchen Hood DCV</v>
      </c>
      <c r="K74" s="45"/>
      <c r="L74" s="45"/>
      <c r="M74" s="45"/>
      <c r="N74" s="45"/>
      <c r="O74" s="45"/>
    </row>
    <row r="75" spans="1:15" s="47" customFormat="1" hidden="1" x14ac:dyDescent="0.25">
      <c r="A75" s="45"/>
      <c r="H75" s="45"/>
      <c r="I75" s="45"/>
      <c r="J75" s="47" t="s">
        <v>55</v>
      </c>
      <c r="K75" s="45">
        <v>350</v>
      </c>
      <c r="L75" s="45">
        <v>1</v>
      </c>
      <c r="M75" s="45"/>
      <c r="N75" s="45"/>
      <c r="O75" s="45"/>
    </row>
    <row r="76" spans="1:15" s="47" customFormat="1" hidden="1" x14ac:dyDescent="0.25">
      <c r="A76" s="45"/>
      <c r="H76" s="45"/>
      <c r="I76" s="45"/>
      <c r="J76" s="47" t="s">
        <v>49</v>
      </c>
      <c r="K76" s="45">
        <v>1050</v>
      </c>
      <c r="L76" s="45">
        <v>3</v>
      </c>
      <c r="M76" s="45"/>
      <c r="N76" s="45"/>
      <c r="O76" s="45"/>
    </row>
    <row r="77" spans="1:15" s="47" customFormat="1" hidden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7" t="s">
        <v>50</v>
      </c>
      <c r="K77" s="45">
        <v>1750</v>
      </c>
      <c r="L77" s="45">
        <v>5</v>
      </c>
    </row>
    <row r="78" spans="1:15" s="47" customFormat="1" hidden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7" t="s">
        <v>51</v>
      </c>
      <c r="K78" s="45">
        <v>3500</v>
      </c>
      <c r="L78" s="45">
        <v>10</v>
      </c>
    </row>
    <row r="79" spans="1:15" s="47" customFormat="1" hidden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7" t="s">
        <v>52</v>
      </c>
      <c r="K79" s="45">
        <v>5250</v>
      </c>
      <c r="L79" s="45">
        <v>15</v>
      </c>
    </row>
    <row r="80" spans="1:15" s="47" customFormat="1" hidden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7" t="s">
        <v>53</v>
      </c>
      <c r="K80" s="45">
        <v>7000</v>
      </c>
      <c r="L80" s="45">
        <v>20</v>
      </c>
    </row>
    <row r="81" spans="1:12" s="47" customFormat="1" hidden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7" t="s">
        <v>54</v>
      </c>
      <c r="K81" s="45">
        <v>8750</v>
      </c>
      <c r="L81" s="45">
        <v>25</v>
      </c>
    </row>
    <row r="82" spans="1:12" s="47" customFormat="1" hidden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 s="47" customFormat="1" hidden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s="47" customFormat="1" hidden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s="47" customFormat="1" hidden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s="47" customFormat="1" hidden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s="47" customFormat="1" ht="13" hidden="1" x14ac:dyDescent="0.3">
      <c r="A87" s="45"/>
      <c r="D87" s="45"/>
      <c r="E87" s="45"/>
      <c r="F87" s="45"/>
      <c r="I87" s="45"/>
      <c r="J87" s="48" t="s">
        <v>4</v>
      </c>
      <c r="K87" s="49"/>
      <c r="L87" s="45"/>
    </row>
    <row r="88" spans="1:12" s="47" customFormat="1" hidden="1" x14ac:dyDescent="0.25">
      <c r="A88" s="45"/>
      <c r="D88" s="45"/>
      <c r="E88" s="45"/>
      <c r="F88" s="45"/>
      <c r="I88" s="45"/>
      <c r="J88" s="45"/>
      <c r="K88" s="49"/>
      <c r="L88" s="45"/>
    </row>
    <row r="89" spans="1:12" s="47" customFormat="1" hidden="1" x14ac:dyDescent="0.25">
      <c r="A89" s="45"/>
      <c r="D89" s="45"/>
      <c r="E89" s="45"/>
      <c r="F89" s="45"/>
      <c r="I89" s="45"/>
      <c r="J89" s="45"/>
      <c r="K89" s="49"/>
      <c r="L89" s="45"/>
    </row>
    <row r="90" spans="1:12" s="47" customFormat="1" hidden="1" x14ac:dyDescent="0.25">
      <c r="A90" s="45"/>
      <c r="D90" s="45"/>
      <c r="E90" s="45"/>
      <c r="F90" s="45"/>
      <c r="I90" s="45"/>
      <c r="J90" s="45"/>
      <c r="K90" s="49"/>
      <c r="L90" s="45"/>
    </row>
    <row r="91" spans="1:12" s="47" customFormat="1" hidden="1" x14ac:dyDescent="0.25">
      <c r="A91" s="45"/>
      <c r="D91" s="45"/>
      <c r="E91" s="45"/>
      <c r="F91" s="45"/>
      <c r="I91" s="45"/>
      <c r="J91" s="45"/>
      <c r="K91" s="50"/>
      <c r="L91" s="45"/>
    </row>
    <row r="92" spans="1:12" s="47" customFormat="1" hidden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9"/>
      <c r="L92" s="45"/>
    </row>
    <row r="93" spans="1:12" s="47" customFormat="1" hidden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 t="str">
        <f>CONCATENATE($M$67,$O$68,O69)</f>
        <v>Timer_Power_StripsTimer_Plug8-Outlet</v>
      </c>
      <c r="K93" s="49">
        <v>5</v>
      </c>
      <c r="L93" s="45"/>
    </row>
    <row r="94" spans="1:12" s="47" customFormat="1" hidden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 t="str">
        <f>CONCATENATE($J$74,J75)</f>
        <v>Kitchen Hood DCVKitchen Exhaust Hood/Fan with controls</v>
      </c>
      <c r="K94" s="49">
        <v>5</v>
      </c>
      <c r="L94" s="45"/>
    </row>
    <row r="95" spans="1:12" s="47" customFormat="1" hidden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 t="str">
        <f>CONCATENATE($J$74,J76)</f>
        <v>Kitchen Hood DCVExhaust_Fan_Rating_3_HP</v>
      </c>
      <c r="K95" s="49">
        <v>5</v>
      </c>
      <c r="L95" s="45"/>
    </row>
    <row r="96" spans="1:12" s="47" customFormat="1" hidden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s="47" customFormat="1" hidden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s="47" customFormat="1" hidden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 t="s">
        <v>60</v>
      </c>
      <c r="K98" s="45"/>
      <c r="L98" s="45"/>
    </row>
    <row r="99" spans="1:12" s="47" customFormat="1" hidden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 t="s">
        <v>59</v>
      </c>
      <c r="K99" s="45"/>
      <c r="L99" s="45"/>
    </row>
    <row r="100" spans="1:12" s="47" customFormat="1" hidden="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 t="s">
        <v>61</v>
      </c>
      <c r="K100" s="45"/>
      <c r="L100" s="45"/>
    </row>
    <row r="101" spans="1:12" s="47" customFormat="1" hidden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s="47" customFormat="1" hidden="1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s="47" customFormat="1" hidden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s="47" customFormat="1" hidden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 t="s">
        <v>64</v>
      </c>
      <c r="K104" s="45"/>
      <c r="L104" s="45"/>
    </row>
    <row r="105" spans="1:12" s="47" customFormat="1" hidden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 t="s">
        <v>83</v>
      </c>
      <c r="K105" s="45">
        <v>810</v>
      </c>
      <c r="L105" s="45"/>
    </row>
    <row r="106" spans="1:12" s="47" customFormat="1" hidden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 t="s">
        <v>90</v>
      </c>
      <c r="K106" s="45">
        <v>810</v>
      </c>
      <c r="L106" s="45"/>
    </row>
    <row r="107" spans="1:12" s="47" customFormat="1" hidden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 t="s">
        <v>91</v>
      </c>
      <c r="K107" s="45">
        <v>810</v>
      </c>
      <c r="L107" s="45"/>
    </row>
    <row r="108" spans="1:12" s="47" customFormat="1" hidden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 t="s">
        <v>92</v>
      </c>
      <c r="K108" s="45">
        <v>810</v>
      </c>
      <c r="L108" s="45"/>
    </row>
    <row r="109" spans="1:12" s="47" customFormat="1" hidden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 t="s">
        <v>97</v>
      </c>
      <c r="K109" s="45">
        <v>850</v>
      </c>
      <c r="L109" s="45"/>
    </row>
    <row r="110" spans="1:12" s="47" customFormat="1" hidden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 t="s">
        <v>98</v>
      </c>
      <c r="K110" s="45">
        <v>850</v>
      </c>
      <c r="L110" s="45"/>
    </row>
    <row r="111" spans="1:12" s="47" customFormat="1" hidden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 t="s">
        <v>93</v>
      </c>
      <c r="K111" s="45">
        <v>1650</v>
      </c>
      <c r="L111" s="45"/>
    </row>
    <row r="112" spans="1:12" s="47" customFormat="1" hidden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 t="s">
        <v>94</v>
      </c>
      <c r="K112" s="45">
        <v>1650</v>
      </c>
      <c r="L112" s="45"/>
    </row>
    <row r="113" spans="1:12" s="47" customFormat="1" hidden="1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 t="s">
        <v>84</v>
      </c>
      <c r="K113" s="45">
        <v>550</v>
      </c>
      <c r="L113" s="45"/>
    </row>
    <row r="114" spans="1:12" s="47" customFormat="1" hidden="1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 t="s">
        <v>85</v>
      </c>
      <c r="K114" s="45">
        <v>550</v>
      </c>
      <c r="L114" s="45"/>
    </row>
    <row r="115" spans="1:12" s="47" customFormat="1" hidden="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 t="s">
        <v>86</v>
      </c>
      <c r="K115" s="45">
        <v>600</v>
      </c>
      <c r="L115" s="45"/>
    </row>
    <row r="116" spans="1:12" s="47" customFormat="1" hidden="1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 t="s">
        <v>87</v>
      </c>
      <c r="K116" s="45">
        <v>600</v>
      </c>
      <c r="L116" s="45"/>
    </row>
    <row r="117" spans="1:12" s="47" customFormat="1" hidden="1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 t="s">
        <v>95</v>
      </c>
      <c r="K117" s="45">
        <v>690</v>
      </c>
      <c r="L117" s="45"/>
    </row>
    <row r="118" spans="1:12" s="47" customFormat="1" hidden="1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 t="s">
        <v>96</v>
      </c>
      <c r="K118" s="45">
        <v>690</v>
      </c>
      <c r="L118" s="45"/>
    </row>
    <row r="119" spans="1:12" s="47" customFormat="1" hidden="1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 t="s">
        <v>88</v>
      </c>
      <c r="K119" s="45">
        <v>1140</v>
      </c>
      <c r="L119" s="45"/>
    </row>
    <row r="120" spans="1:12" hidden="1" x14ac:dyDescent="0.25">
      <c r="J120" s="45" t="s">
        <v>89</v>
      </c>
      <c r="K120" s="45">
        <v>1140</v>
      </c>
    </row>
    <row r="121" spans="1:12" hidden="1" x14ac:dyDescent="0.25"/>
    <row r="122" spans="1:12" hidden="1" x14ac:dyDescent="0.25"/>
    <row r="123" spans="1:12" hidden="1" x14ac:dyDescent="0.25">
      <c r="J123" s="45" t="s">
        <v>65</v>
      </c>
    </row>
    <row r="124" spans="1:12" hidden="1" x14ac:dyDescent="0.25">
      <c r="J124" s="45" t="s">
        <v>66</v>
      </c>
    </row>
    <row r="125" spans="1:12" hidden="1" x14ac:dyDescent="0.25">
      <c r="J125" s="45" t="s">
        <v>67</v>
      </c>
    </row>
    <row r="126" spans="1:12" hidden="1" x14ac:dyDescent="0.25">
      <c r="J126" s="45" t="s">
        <v>68</v>
      </c>
    </row>
    <row r="127" spans="1:12" hidden="1" x14ac:dyDescent="0.25">
      <c r="J127" s="45" t="s">
        <v>100</v>
      </c>
    </row>
    <row r="128" spans="1:12" hidden="1" x14ac:dyDescent="0.25">
      <c r="J128" s="45" t="s">
        <v>99</v>
      </c>
    </row>
    <row r="129" spans="10:10" hidden="1" x14ac:dyDescent="0.25">
      <c r="J129" s="45" t="s">
        <v>69</v>
      </c>
    </row>
    <row r="130" spans="10:10" hidden="1" x14ac:dyDescent="0.25">
      <c r="J130" s="45" t="s">
        <v>70</v>
      </c>
    </row>
    <row r="131" spans="10:10" hidden="1" x14ac:dyDescent="0.25"/>
    <row r="132" spans="10:10" hidden="1" x14ac:dyDescent="0.25"/>
    <row r="133" spans="10:10" hidden="1" x14ac:dyDescent="0.25"/>
    <row r="134" spans="10:10" hidden="1" x14ac:dyDescent="0.25"/>
    <row r="135" spans="10:10" hidden="1" x14ac:dyDescent="0.25"/>
    <row r="136" spans="10:10" hidden="1" x14ac:dyDescent="0.25"/>
    <row r="137" spans="10:10" hidden="1" x14ac:dyDescent="0.25"/>
    <row r="138" spans="10:10" hidden="1" x14ac:dyDescent="0.25"/>
    <row r="139" spans="10:10" hidden="1" x14ac:dyDescent="0.25"/>
    <row r="140" spans="10:10" hidden="1" x14ac:dyDescent="0.25"/>
    <row r="141" spans="10:10" hidden="1" x14ac:dyDescent="0.25"/>
    <row r="142" spans="10:10" hidden="1" x14ac:dyDescent="0.25"/>
    <row r="143" spans="10:10" hidden="1" x14ac:dyDescent="0.25"/>
    <row r="144" spans="10:10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spans="1:7" hidden="1" x14ac:dyDescent="0.25"/>
    <row r="274" spans="1:7" hidden="1" x14ac:dyDescent="0.25"/>
    <row r="275" spans="1:7" hidden="1" x14ac:dyDescent="0.25"/>
    <row r="276" spans="1:7" hidden="1" x14ac:dyDescent="0.25"/>
    <row r="277" spans="1:7" hidden="1" x14ac:dyDescent="0.25"/>
    <row r="278" spans="1:7" hidden="1" x14ac:dyDescent="0.25">
      <c r="A278" s="45" t="s">
        <v>9</v>
      </c>
      <c r="B278" s="45" t="s">
        <v>9</v>
      </c>
      <c r="C278" s="45" t="s">
        <v>9</v>
      </c>
      <c r="D278" s="45" t="s">
        <v>9</v>
      </c>
      <c r="E278" s="45" t="s">
        <v>9</v>
      </c>
      <c r="F278" s="45" t="s">
        <v>9</v>
      </c>
      <c r="G278" s="45" t="s">
        <v>9</v>
      </c>
    </row>
    <row r="279" spans="1:7" hidden="1" x14ac:dyDescent="0.25"/>
    <row r="280" spans="1:7" hidden="1" x14ac:dyDescent="0.25"/>
    <row r="281" spans="1:7" hidden="1" x14ac:dyDescent="0.25"/>
    <row r="282" spans="1:7" hidden="1" x14ac:dyDescent="0.25"/>
    <row r="283" spans="1:7" hidden="1" x14ac:dyDescent="0.25"/>
    <row r="284" spans="1:7" hidden="1" x14ac:dyDescent="0.25"/>
    <row r="285" spans="1:7" hidden="1" x14ac:dyDescent="0.25"/>
    <row r="286" spans="1:7" hidden="1" x14ac:dyDescent="0.25"/>
    <row r="287" spans="1:7" hidden="1" x14ac:dyDescent="0.25"/>
    <row r="288" spans="1:7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F209" sheet="1" objects="1" selectLockedCells="1"/>
  <dataConsolidate/>
  <mergeCells count="30">
    <mergeCell ref="G3:H3"/>
    <mergeCell ref="B3:E3"/>
    <mergeCell ref="A12:H18"/>
    <mergeCell ref="G1:H2"/>
    <mergeCell ref="B10:D10"/>
    <mergeCell ref="E6:F6"/>
    <mergeCell ref="E7:F7"/>
    <mergeCell ref="E8:F8"/>
    <mergeCell ref="A4:H4"/>
    <mergeCell ref="B6:D6"/>
    <mergeCell ref="B7:D7"/>
    <mergeCell ref="B8:D8"/>
    <mergeCell ref="A2:D2"/>
    <mergeCell ref="E2:F2"/>
    <mergeCell ref="E5:G5"/>
    <mergeCell ref="B5:D5"/>
    <mergeCell ref="E9:F9"/>
    <mergeCell ref="E10:F10"/>
    <mergeCell ref="A39:C39"/>
    <mergeCell ref="A40:C40"/>
    <mergeCell ref="D39:F40"/>
    <mergeCell ref="B21:C21"/>
    <mergeCell ref="B22:C22"/>
    <mergeCell ref="B23:C23"/>
    <mergeCell ref="B24:C24"/>
    <mergeCell ref="A27:H27"/>
    <mergeCell ref="A19:H19"/>
    <mergeCell ref="B9:D9"/>
    <mergeCell ref="B25:C25"/>
    <mergeCell ref="B20:C20"/>
  </mergeCells>
  <conditionalFormatting sqref="B21:B25 B29:B38">
    <cfRule type="expression" dxfId="7" priority="11" stopIfTrue="1">
      <formula>AND($B21="",$I21="Incomplete")</formula>
    </cfRule>
  </conditionalFormatting>
  <conditionalFormatting sqref="C29:C38">
    <cfRule type="expression" dxfId="6" priority="10" stopIfTrue="1">
      <formula>AND($C29="",$I29="Incomplete")</formula>
    </cfRule>
  </conditionalFormatting>
  <conditionalFormatting sqref="F29:F38">
    <cfRule type="expression" dxfId="5" priority="7" stopIfTrue="1">
      <formula>AND($F29="",$I29="Incomplete")</formula>
    </cfRule>
  </conditionalFormatting>
  <conditionalFormatting sqref="D21:D25">
    <cfRule type="expression" dxfId="4" priority="5" stopIfTrue="1">
      <formula>AND($D21="",$I21="Incomplete")</formula>
    </cfRule>
  </conditionalFormatting>
  <conditionalFormatting sqref="E21:E25">
    <cfRule type="expression" dxfId="3" priority="4" stopIfTrue="1">
      <formula>AND($E21="",$I21="Incomplete")</formula>
    </cfRule>
  </conditionalFormatting>
  <conditionalFormatting sqref="F21:F25">
    <cfRule type="expression" dxfId="2" priority="3" stopIfTrue="1">
      <formula>AND($F21="",$I21="Incomplete")</formula>
    </cfRule>
  </conditionalFormatting>
  <conditionalFormatting sqref="D29:D38">
    <cfRule type="expression" dxfId="1" priority="2" stopIfTrue="1">
      <formula>AND($D29="",$I29="Incomplete")</formula>
    </cfRule>
  </conditionalFormatting>
  <conditionalFormatting sqref="E29:E38">
    <cfRule type="expression" dxfId="0" priority="1" stopIfTrue="1">
      <formula>AND($E29="",$I29="Incomplete")</formula>
    </cfRule>
  </conditionalFormatting>
  <dataValidations count="7">
    <dataValidation type="whole" operator="greaterThanOrEqual" allowBlank="1" showInputMessage="1" showErrorMessage="1" errorTitle="Negative number" error="Please enter a number greater than zero" promptTitle="Quantity" prompt="Please enter the quantity of motors" sqref="F21:F25 F29:F38" xr:uid="{00000000-0002-0000-0100-000000000000}">
      <formula1>0</formula1>
    </dataValidation>
    <dataValidation type="list" allowBlank="1" showInputMessage="1" showErrorMessage="1" sqref="A29:A38" xr:uid="{00000000-0002-0000-0100-000001000000}">
      <formula1>AdvancedPower</formula1>
    </dataValidation>
    <dataValidation type="list" allowBlank="1" showErrorMessage="1" promptTitle="Motor Size" prompt="Please select motor size" sqref="A21:A25" xr:uid="{00000000-0002-0000-0100-000002000000}">
      <formula1>PowerMgmt</formula1>
    </dataValidation>
    <dataValidation type="list" allowBlank="1" showInputMessage="1" showErrorMessage="1" sqref="C29:C38" xr:uid="{00000000-0002-0000-0100-000003000000}">
      <formula1>$J$123:$J$130</formula1>
    </dataValidation>
    <dataValidation type="list" allowBlank="1" showErrorMessage="1" sqref="B21:C25" xr:uid="{00000000-0002-0000-0100-000004000000}">
      <formula1>$J$75</formula1>
    </dataValidation>
    <dataValidation type="list" allowBlank="1" showInputMessage="1" showErrorMessage="1" sqref="E21:E25" xr:uid="{00000000-0002-0000-0100-000005000000}">
      <formula1>$L$75:$L$81</formula1>
    </dataValidation>
    <dataValidation type="list" allowBlank="1" showInputMessage="1" showErrorMessage="1" sqref="B29:B38" xr:uid="{00000000-0002-0000-0100-000006000000}">
      <formula1>$J$99:$J$100</formula1>
    </dataValidation>
  </dataValidations>
  <printOptions horizontalCentered="1"/>
  <pageMargins left="0.25" right="0.25" top="0.4" bottom="0.4" header="0.5" footer="0.34"/>
  <pageSetup scale="68" fitToHeight="0" orientation="portrait" useFirstPageNumber="1" horizontalDpi="360" verticalDpi="360" r:id="rId1"/>
  <headerFooter scaleWithDoc="0">
    <oddFooter>&amp;LEasySave Plus Prescriptive Application&amp;RApplication Version: 2/14/2020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Cover</vt:lpstr>
      <vt:lpstr>FumeDCV</vt:lpstr>
      <vt:lpstr>Advanced_Power_Strips</vt:lpstr>
      <vt:lpstr>AdvancedPower</vt:lpstr>
      <vt:lpstr>Commercial_Software_Power_Management</vt:lpstr>
      <vt:lpstr>Load_Sensor</vt:lpstr>
      <vt:lpstr>Occupancy</vt:lpstr>
      <vt:lpstr>PowerMgmt</vt:lpstr>
      <vt:lpstr>Cover!Print_Area</vt:lpstr>
      <vt:lpstr>FumeDCV!Print_Area</vt:lpstr>
      <vt:lpstr>Timer_Plug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Incentive Application - TEP Large Existing</dc:title>
  <dc:creator>ew</dc:creator>
  <cp:lastModifiedBy>Geary, Paul</cp:lastModifiedBy>
  <cp:lastPrinted>2019-03-18T18:04:29Z</cp:lastPrinted>
  <dcterms:created xsi:type="dcterms:W3CDTF">2003-03-20T18:04:27Z</dcterms:created>
  <dcterms:modified xsi:type="dcterms:W3CDTF">2020-02-28T05:36:36Z</dcterms:modified>
</cp:coreProperties>
</file>